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defaultThemeVersion="202300"/>
  <mc:AlternateContent xmlns:mc="http://schemas.openxmlformats.org/markup-compatibility/2006">
    <mc:Choice Requires="x15">
      <x15ac:absPath xmlns:x15ac="http://schemas.microsoft.com/office/spreadsheetml/2010/11/ac" url="C:\Users\sgutierrez\OneDrive - Servicios de Salud Jalisco\Escritorio\"/>
    </mc:Choice>
  </mc:AlternateContent>
  <xr:revisionPtr revIDLastSave="0" documentId="8_{990F2C04-E0E9-438D-BB89-BC2E42EA947D}" xr6:coauthVersionLast="47" xr6:coauthVersionMax="47" xr10:uidLastSave="{00000000-0000-0000-0000-000000000000}"/>
  <bookViews>
    <workbookView xWindow="-120" yWindow="480" windowWidth="29040" windowHeight="15840" xr2:uid="{4C9470D1-C51B-4144-909A-4816783B936F}"/>
  </bookViews>
  <sheets>
    <sheet name="Hoja1" sheetId="1" r:id="rId1"/>
  </sheets>
  <definedNames>
    <definedName name="_xlnm.Print_Titles" localSheetId="0">Hoja1!$3:$5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C79" i="1" l="1"/>
  <c r="DB79" i="1"/>
  <c r="CX79" i="1"/>
  <c r="CY79" i="1" s="1"/>
  <c r="A79" i="1"/>
  <c r="DC78" i="1"/>
  <c r="DB78" i="1"/>
  <c r="CX78" i="1"/>
  <c r="CY78" i="1" s="1"/>
  <c r="A78" i="1"/>
  <c r="DC77" i="1"/>
  <c r="DB77" i="1"/>
  <c r="CX77" i="1"/>
  <c r="CY77" i="1" s="1"/>
  <c r="A77" i="1"/>
  <c r="DC76" i="1"/>
  <c r="DB76" i="1"/>
  <c r="CX76" i="1"/>
  <c r="CY76" i="1" s="1"/>
  <c r="A76" i="1"/>
  <c r="DC75" i="1"/>
  <c r="DB75" i="1"/>
  <c r="CX75" i="1"/>
  <c r="CY75" i="1" s="1"/>
  <c r="A75" i="1"/>
  <c r="DC74" i="1"/>
  <c r="DB74" i="1"/>
  <c r="CW74" i="1"/>
  <c r="CV74" i="1"/>
  <c r="A74" i="1"/>
  <c r="DC73" i="1"/>
  <c r="DB73" i="1"/>
  <c r="CX73" i="1"/>
  <c r="CY73" i="1" s="1"/>
  <c r="A73" i="1"/>
  <c r="DC72" i="1"/>
  <c r="DB72" i="1"/>
  <c r="CX72" i="1"/>
  <c r="CY72" i="1" s="1"/>
  <c r="A72" i="1"/>
  <c r="DC71" i="1"/>
  <c r="DB71" i="1"/>
  <c r="CX71" i="1"/>
  <c r="CY71" i="1" s="1"/>
  <c r="A71" i="1"/>
  <c r="DC70" i="1"/>
  <c r="DB70" i="1"/>
  <c r="CX70" i="1"/>
  <c r="CY70" i="1" s="1"/>
  <c r="A70" i="1"/>
  <c r="DC69" i="1"/>
  <c r="DB69" i="1"/>
  <c r="CX69" i="1"/>
  <c r="CY69" i="1" s="1"/>
  <c r="A69" i="1"/>
  <c r="DC68" i="1"/>
  <c r="DB68" i="1"/>
  <c r="CX68" i="1"/>
  <c r="CY68" i="1" s="1"/>
  <c r="A68" i="1"/>
  <c r="DC67" i="1"/>
  <c r="DB67" i="1"/>
  <c r="CX67" i="1"/>
  <c r="CY67" i="1" s="1"/>
  <c r="A67" i="1"/>
  <c r="DC66" i="1"/>
  <c r="DB66" i="1"/>
  <c r="CX66" i="1"/>
  <c r="CY66" i="1" s="1"/>
  <c r="A66" i="1"/>
  <c r="DC65" i="1"/>
  <c r="DB65" i="1"/>
  <c r="CX65" i="1"/>
  <c r="CY65" i="1" s="1"/>
  <c r="A65" i="1"/>
  <c r="DC64" i="1"/>
  <c r="DB64" i="1"/>
  <c r="CX64" i="1"/>
  <c r="CY64" i="1" s="1"/>
  <c r="A64" i="1"/>
  <c r="DC63" i="1"/>
  <c r="DB63" i="1"/>
  <c r="CW63" i="1"/>
  <c r="CV63" i="1"/>
  <c r="A63" i="1"/>
  <c r="DC62" i="1"/>
  <c r="DB62" i="1"/>
  <c r="CX62" i="1"/>
  <c r="CY62" i="1" s="1"/>
  <c r="A62" i="1"/>
  <c r="DC61" i="1"/>
  <c r="DB61" i="1"/>
  <c r="CX61" i="1"/>
  <c r="CY61" i="1" s="1"/>
  <c r="A61" i="1"/>
  <c r="DC60" i="1"/>
  <c r="DB60" i="1"/>
  <c r="CX60" i="1"/>
  <c r="CY60" i="1" s="1"/>
  <c r="A60" i="1"/>
  <c r="DC59" i="1"/>
  <c r="DB59" i="1"/>
  <c r="CX59" i="1"/>
  <c r="CY59" i="1" s="1"/>
  <c r="A59" i="1"/>
  <c r="DC58" i="1"/>
  <c r="DB58" i="1"/>
  <c r="CX58" i="1"/>
  <c r="CY58" i="1" s="1"/>
  <c r="A58" i="1"/>
  <c r="DC57" i="1"/>
  <c r="DB57" i="1"/>
  <c r="CX57" i="1"/>
  <c r="CY57" i="1" s="1"/>
  <c r="A57" i="1"/>
  <c r="DC56" i="1"/>
  <c r="DB56" i="1"/>
  <c r="CX56" i="1"/>
  <c r="CY56" i="1" s="1"/>
  <c r="A56" i="1"/>
  <c r="DC55" i="1"/>
  <c r="DB55" i="1"/>
  <c r="CX55" i="1"/>
  <c r="CY55" i="1" s="1"/>
  <c r="A55" i="1"/>
  <c r="DC54" i="1"/>
  <c r="DB54" i="1"/>
  <c r="CX54" i="1"/>
  <c r="CY54" i="1" s="1"/>
  <c r="A54" i="1"/>
  <c r="DC53" i="1"/>
  <c r="DB53" i="1"/>
  <c r="CX53" i="1"/>
  <c r="CY53" i="1" s="1"/>
  <c r="A53" i="1"/>
  <c r="DC52" i="1"/>
  <c r="DB52" i="1"/>
  <c r="CX52" i="1"/>
  <c r="CY52" i="1" s="1"/>
  <c r="A52" i="1"/>
  <c r="DC51" i="1"/>
  <c r="DB51" i="1"/>
  <c r="CX51" i="1"/>
  <c r="CY51" i="1" s="1"/>
  <c r="A51" i="1"/>
  <c r="DC50" i="1"/>
  <c r="DB50" i="1"/>
  <c r="CX50" i="1"/>
  <c r="CY50" i="1" s="1"/>
  <c r="A50" i="1"/>
  <c r="DC49" i="1"/>
  <c r="DB49" i="1"/>
  <c r="CX49" i="1"/>
  <c r="CY49" i="1" s="1"/>
  <c r="A49" i="1"/>
  <c r="DC48" i="1"/>
  <c r="DB48" i="1"/>
  <c r="CX48" i="1"/>
  <c r="CY48" i="1" s="1"/>
  <c r="A48" i="1"/>
  <c r="DC47" i="1"/>
  <c r="DB47" i="1"/>
  <c r="CX47" i="1"/>
  <c r="CY47" i="1" s="1"/>
  <c r="A47" i="1"/>
  <c r="DC46" i="1"/>
  <c r="DB46" i="1"/>
  <c r="CX46" i="1"/>
  <c r="CY46" i="1" s="1"/>
  <c r="A46" i="1"/>
  <c r="DC45" i="1"/>
  <c r="DB45" i="1"/>
  <c r="CX45" i="1"/>
  <c r="CY45" i="1" s="1"/>
  <c r="A45" i="1"/>
  <c r="DC44" i="1"/>
  <c r="DB44" i="1"/>
  <c r="CX44" i="1"/>
  <c r="CY44" i="1" s="1"/>
  <c r="A44" i="1"/>
  <c r="DC43" i="1"/>
  <c r="DB43" i="1"/>
  <c r="CX43" i="1"/>
  <c r="CY43" i="1" s="1"/>
  <c r="A43" i="1"/>
  <c r="DC42" i="1"/>
  <c r="DB42" i="1"/>
  <c r="CX42" i="1"/>
  <c r="CY42" i="1" s="1"/>
  <c r="A42" i="1"/>
  <c r="DC41" i="1"/>
  <c r="DB41" i="1"/>
  <c r="CX41" i="1"/>
  <c r="CY41" i="1" s="1"/>
  <c r="A41" i="1"/>
  <c r="DC40" i="1"/>
  <c r="DB40" i="1"/>
  <c r="CX40" i="1"/>
  <c r="CY40" i="1" s="1"/>
  <c r="A40" i="1"/>
  <c r="DC39" i="1"/>
  <c r="DB39" i="1"/>
  <c r="CX39" i="1"/>
  <c r="CY39" i="1" s="1"/>
  <c r="A39" i="1"/>
  <c r="DC38" i="1"/>
  <c r="DB38" i="1"/>
  <c r="CX38" i="1"/>
  <c r="CY38" i="1" s="1"/>
  <c r="A38" i="1"/>
  <c r="DC37" i="1"/>
  <c r="DB37" i="1"/>
  <c r="CX37" i="1"/>
  <c r="CY37" i="1" s="1"/>
  <c r="A37" i="1"/>
  <c r="DC36" i="1"/>
  <c r="DB36" i="1"/>
  <c r="CX36" i="1"/>
  <c r="CY36" i="1" s="1"/>
  <c r="A36" i="1"/>
  <c r="DC35" i="1"/>
  <c r="DB35" i="1"/>
  <c r="CX35" i="1"/>
  <c r="CY35" i="1" s="1"/>
  <c r="A35" i="1"/>
  <c r="DC34" i="1"/>
  <c r="DB34" i="1"/>
  <c r="CX34" i="1"/>
  <c r="CY34" i="1" s="1"/>
  <c r="A34" i="1"/>
  <c r="DC33" i="1"/>
  <c r="DB33" i="1"/>
  <c r="CX33" i="1"/>
  <c r="CY33" i="1" s="1"/>
  <c r="A33" i="1"/>
  <c r="DC32" i="1"/>
  <c r="DB32" i="1"/>
  <c r="CX32" i="1"/>
  <c r="CY32" i="1" s="1"/>
  <c r="A32" i="1"/>
  <c r="DC31" i="1"/>
  <c r="DB31" i="1"/>
  <c r="CX31" i="1"/>
  <c r="CY31" i="1" s="1"/>
  <c r="A31" i="1"/>
  <c r="DC30" i="1"/>
  <c r="DB30" i="1"/>
  <c r="CX30" i="1"/>
  <c r="CY30" i="1" s="1"/>
  <c r="A30" i="1"/>
  <c r="DC29" i="1"/>
  <c r="DB29" i="1"/>
  <c r="CW29" i="1"/>
  <c r="CV29" i="1"/>
  <c r="A29" i="1"/>
  <c r="DC28" i="1"/>
  <c r="DB28" i="1"/>
  <c r="CX28" i="1"/>
  <c r="CY28" i="1" s="1"/>
  <c r="A28" i="1"/>
  <c r="DC27" i="1"/>
  <c r="DB27" i="1"/>
  <c r="CX27" i="1"/>
  <c r="CY27" i="1" s="1"/>
  <c r="A27" i="1"/>
  <c r="DC26" i="1"/>
  <c r="DB26" i="1"/>
  <c r="CX26" i="1"/>
  <c r="CY26" i="1" s="1"/>
  <c r="A26" i="1"/>
  <c r="DC25" i="1"/>
  <c r="DB25" i="1"/>
  <c r="CX25" i="1"/>
  <c r="CY25" i="1" s="1"/>
  <c r="A25" i="1"/>
  <c r="DC24" i="1"/>
  <c r="DB24" i="1"/>
  <c r="CX24" i="1"/>
  <c r="CY24" i="1" s="1"/>
  <c r="A24" i="1"/>
  <c r="DC23" i="1"/>
  <c r="DB23" i="1"/>
  <c r="CX23" i="1"/>
  <c r="CY23" i="1" s="1"/>
  <c r="A23" i="1"/>
  <c r="DC22" i="1"/>
  <c r="DB22" i="1"/>
  <c r="CX22" i="1"/>
  <c r="CY22" i="1" s="1"/>
  <c r="A22" i="1"/>
  <c r="DC21" i="1"/>
  <c r="DB21" i="1"/>
  <c r="CX21" i="1"/>
  <c r="CY21" i="1" s="1"/>
  <c r="A21" i="1"/>
  <c r="DC20" i="1"/>
  <c r="DB20" i="1"/>
  <c r="CX20" i="1"/>
  <c r="CY20" i="1" s="1"/>
  <c r="A20" i="1"/>
  <c r="DC19" i="1"/>
  <c r="DB19" i="1"/>
  <c r="CX19" i="1"/>
  <c r="CY19" i="1" s="1"/>
  <c r="A19" i="1"/>
  <c r="DC18" i="1"/>
  <c r="DB18" i="1"/>
  <c r="CX18" i="1"/>
  <c r="CY18" i="1" s="1"/>
  <c r="A18" i="1"/>
  <c r="DC17" i="1"/>
  <c r="DB17" i="1"/>
  <c r="CX17" i="1"/>
  <c r="CY17" i="1" s="1"/>
  <c r="A17" i="1"/>
  <c r="DC16" i="1"/>
  <c r="DB16" i="1"/>
  <c r="CW16" i="1"/>
  <c r="CV16" i="1"/>
  <c r="A16" i="1"/>
  <c r="DC15" i="1"/>
  <c r="DB15" i="1"/>
  <c r="CX15" i="1"/>
  <c r="CY15" i="1" s="1"/>
  <c r="A15" i="1"/>
  <c r="DC14" i="1"/>
  <c r="DB14" i="1"/>
  <c r="CX14" i="1"/>
  <c r="CY14" i="1" s="1"/>
  <c r="A14" i="1"/>
  <c r="DC13" i="1"/>
  <c r="DB13" i="1"/>
  <c r="CX13" i="1"/>
  <c r="CY13" i="1" s="1"/>
  <c r="A13" i="1"/>
  <c r="DC12" i="1"/>
  <c r="DB12" i="1"/>
  <c r="CX12" i="1"/>
  <c r="CY12" i="1" s="1"/>
  <c r="A12" i="1"/>
  <c r="DC11" i="1"/>
  <c r="DB11" i="1"/>
  <c r="CX11" i="1"/>
  <c r="CY11" i="1" s="1"/>
  <c r="A11" i="1"/>
  <c r="DC10" i="1"/>
  <c r="DB10" i="1"/>
  <c r="CX10" i="1"/>
  <c r="CY10" i="1" s="1"/>
  <c r="A10" i="1"/>
  <c r="DC9" i="1"/>
  <c r="DB9" i="1"/>
  <c r="CX9" i="1"/>
  <c r="CY9" i="1" s="1"/>
  <c r="A9" i="1"/>
  <c r="DC8" i="1"/>
  <c r="DB8" i="1"/>
  <c r="CX8" i="1"/>
  <c r="CY8" i="1" s="1"/>
  <c r="A8" i="1"/>
  <c r="DC7" i="1"/>
  <c r="DB7" i="1"/>
  <c r="CX7" i="1"/>
  <c r="CY7" i="1" s="1"/>
  <c r="A7" i="1"/>
  <c r="DC6" i="1"/>
  <c r="DB6" i="1"/>
  <c r="CX6" i="1"/>
  <c r="CY6" i="1" s="1"/>
  <c r="A6" i="1"/>
  <c r="DD28" i="1" l="1"/>
  <c r="DE28" i="1" s="1"/>
  <c r="DD11" i="1"/>
  <c r="DE11" i="1" s="1"/>
  <c r="CX29" i="1"/>
  <c r="CY29" i="1" s="1"/>
  <c r="DD49" i="1"/>
  <c r="DE49" i="1" s="1"/>
  <c r="DD57" i="1"/>
  <c r="DE57" i="1" s="1"/>
  <c r="DD23" i="1"/>
  <c r="DE23" i="1" s="1"/>
  <c r="CX74" i="1"/>
  <c r="CY74" i="1" s="1"/>
  <c r="DD29" i="1"/>
  <c r="DE29" i="1" s="1"/>
  <c r="DD43" i="1"/>
  <c r="DE43" i="1" s="1"/>
  <c r="DD51" i="1"/>
  <c r="DE51" i="1" s="1"/>
  <c r="DD7" i="1"/>
  <c r="DE7" i="1" s="1"/>
  <c r="DD15" i="1"/>
  <c r="DE15" i="1" s="1"/>
  <c r="DD71" i="1"/>
  <c r="DE71" i="1" s="1"/>
  <c r="DD20" i="1"/>
  <c r="DE20" i="1" s="1"/>
  <c r="DD47" i="1"/>
  <c r="DE47" i="1" s="1"/>
  <c r="DD17" i="1"/>
  <c r="DE17" i="1" s="1"/>
  <c r="DD34" i="1"/>
  <c r="DE34" i="1" s="1"/>
  <c r="DD40" i="1"/>
  <c r="DE40" i="1" s="1"/>
  <c r="DD42" i="1"/>
  <c r="DE42" i="1" s="1"/>
  <c r="DD27" i="1"/>
  <c r="DE27" i="1" s="1"/>
  <c r="DD46" i="1"/>
  <c r="DE46" i="1" s="1"/>
  <c r="DD63" i="1"/>
  <c r="DE63" i="1" s="1"/>
  <c r="DD65" i="1"/>
  <c r="DE65" i="1" s="1"/>
  <c r="DD33" i="1"/>
  <c r="DE33" i="1" s="1"/>
  <c r="DD35" i="1"/>
  <c r="DE35" i="1" s="1"/>
  <c r="DD39" i="1"/>
  <c r="DE39" i="1" s="1"/>
  <c r="DD77" i="1"/>
  <c r="DE77" i="1" s="1"/>
  <c r="DD6" i="1"/>
  <c r="DE6" i="1" s="1"/>
  <c r="DD13" i="1"/>
  <c r="DE13" i="1" s="1"/>
  <c r="DD22" i="1"/>
  <c r="DE22" i="1" s="1"/>
  <c r="DD55" i="1"/>
  <c r="DE55" i="1" s="1"/>
  <c r="DD59" i="1"/>
  <c r="DE59" i="1" s="1"/>
  <c r="CX63" i="1"/>
  <c r="CY63" i="1" s="1"/>
  <c r="DD66" i="1"/>
  <c r="DE66" i="1" s="1"/>
  <c r="DD70" i="1"/>
  <c r="DE70" i="1" s="1"/>
  <c r="DD37" i="1"/>
  <c r="DE37" i="1" s="1"/>
  <c r="DD41" i="1"/>
  <c r="DE41" i="1" s="1"/>
  <c r="DD76" i="1"/>
  <c r="DE76" i="1" s="1"/>
  <c r="DD12" i="1"/>
  <c r="DE12" i="1" s="1"/>
  <c r="DD21" i="1"/>
  <c r="DE21" i="1" s="1"/>
  <c r="DD25" i="1"/>
  <c r="DE25" i="1" s="1"/>
  <c r="DD30" i="1"/>
  <c r="DE30" i="1" s="1"/>
  <c r="DD50" i="1"/>
  <c r="DE50" i="1" s="1"/>
  <c r="DD54" i="1"/>
  <c r="DE54" i="1" s="1"/>
  <c r="DD56" i="1"/>
  <c r="DE56" i="1" s="1"/>
  <c r="DD58" i="1"/>
  <c r="DE58" i="1" s="1"/>
  <c r="DD67" i="1"/>
  <c r="DE67" i="1" s="1"/>
  <c r="DD73" i="1"/>
  <c r="DE73" i="1" s="1"/>
  <c r="DD75" i="1"/>
  <c r="DE75" i="1" s="1"/>
  <c r="DD9" i="1"/>
  <c r="DE9" i="1" s="1"/>
  <c r="DD31" i="1"/>
  <c r="DE31" i="1" s="1"/>
  <c r="DD36" i="1"/>
  <c r="DE36" i="1" s="1"/>
  <c r="DD62" i="1"/>
  <c r="DE62" i="1" s="1"/>
  <c r="DD8" i="1"/>
  <c r="DE8" i="1" s="1"/>
  <c r="DD16" i="1"/>
  <c r="DE16" i="1" s="1"/>
  <c r="DD26" i="1"/>
  <c r="DE26" i="1" s="1"/>
  <c r="DD48" i="1"/>
  <c r="DE48" i="1" s="1"/>
  <c r="DD69" i="1"/>
  <c r="DE69" i="1" s="1"/>
  <c r="DD74" i="1"/>
  <c r="DE74" i="1" s="1"/>
  <c r="DD10" i="1"/>
  <c r="DE10" i="1" s="1"/>
  <c r="DD18" i="1"/>
  <c r="DE18" i="1" s="1"/>
  <c r="DD38" i="1"/>
  <c r="DE38" i="1" s="1"/>
  <c r="DD45" i="1"/>
  <c r="DE45" i="1" s="1"/>
  <c r="DD52" i="1"/>
  <c r="DE52" i="1" s="1"/>
  <c r="DD61" i="1"/>
  <c r="DE61" i="1" s="1"/>
  <c r="DD64" i="1"/>
  <c r="DE64" i="1" s="1"/>
  <c r="DD78" i="1"/>
  <c r="DE78" i="1" s="1"/>
  <c r="DD68" i="1"/>
  <c r="DE68" i="1" s="1"/>
  <c r="DD14" i="1"/>
  <c r="DE14" i="1" s="1"/>
  <c r="CX16" i="1"/>
  <c r="CY16" i="1" s="1"/>
  <c r="DD19" i="1"/>
  <c r="DE19" i="1" s="1"/>
  <c r="DD24" i="1"/>
  <c r="DE24" i="1" s="1"/>
  <c r="DD32" i="1"/>
  <c r="DE32" i="1" s="1"/>
  <c r="DD44" i="1"/>
  <c r="DE44" i="1" s="1"/>
  <c r="DD53" i="1"/>
  <c r="DE53" i="1" s="1"/>
  <c r="DD60" i="1"/>
  <c r="DE60" i="1" s="1"/>
  <c r="DD72" i="1"/>
  <c r="DE72" i="1" s="1"/>
  <c r="DD79" i="1"/>
  <c r="DE79" i="1" s="1"/>
</calcChain>
</file>

<file path=xl/sharedStrings.xml><?xml version="1.0" encoding="utf-8"?>
<sst xmlns="http://schemas.openxmlformats.org/spreadsheetml/2006/main" count="5449" uniqueCount="1238">
  <si>
    <t>Capturar avance 4to trimestre</t>
  </si>
  <si>
    <t>Avances Cierre</t>
  </si>
  <si>
    <t>*Las calendarizaciones en "0" es importante capturarlas en las calumnas de informes, ya que solomente se tomara esa información para importar al SEGR, al omitir el dato de 0 es posible que se vea afectado el avance.</t>
  </si>
  <si>
    <t>concatenado UR</t>
  </si>
  <si>
    <t>Codigo</t>
  </si>
  <si>
    <t>Clave SECTOR</t>
  </si>
  <si>
    <t>Nombre SECTOR</t>
  </si>
  <si>
    <t>Clave UP</t>
  </si>
  <si>
    <t>Nombre UP</t>
  </si>
  <si>
    <t>Clave UR</t>
  </si>
  <si>
    <t>Nombre UR</t>
  </si>
  <si>
    <t>Clave UEG</t>
  </si>
  <si>
    <t>Nombre UEG</t>
  </si>
  <si>
    <t>Clave finalidad</t>
  </si>
  <si>
    <t>Finalidad</t>
  </si>
  <si>
    <t>Clave funcion</t>
  </si>
  <si>
    <t>Funcion</t>
  </si>
  <si>
    <t>Clave subfuncion</t>
  </si>
  <si>
    <t>Subfunción</t>
  </si>
  <si>
    <t>Clave Eje</t>
  </si>
  <si>
    <t>Eje</t>
  </si>
  <si>
    <t>Clave tema</t>
  </si>
  <si>
    <t>Tema</t>
  </si>
  <si>
    <t>Clave Programa</t>
  </si>
  <si>
    <t>Nombre Programa</t>
  </si>
  <si>
    <t>Nivel de la MIR</t>
  </si>
  <si>
    <t>Resumen</t>
  </si>
  <si>
    <t>Medios</t>
  </si>
  <si>
    <t>Supuestos</t>
  </si>
  <si>
    <t>Descripción de indicador</t>
  </si>
  <si>
    <t>Tipo de indicador</t>
  </si>
  <si>
    <t>Frecuencia de medición</t>
  </si>
  <si>
    <t>Tipo de formula de calculo</t>
  </si>
  <si>
    <t>Fórmula de Cálculo</t>
  </si>
  <si>
    <t>Unidad de medida</t>
  </si>
  <si>
    <t>Meta</t>
  </si>
  <si>
    <t>Año meta</t>
  </si>
  <si>
    <t>Hombres</t>
  </si>
  <si>
    <t>Mujeres</t>
  </si>
  <si>
    <t>Linea base</t>
  </si>
  <si>
    <t>Año base</t>
  </si>
  <si>
    <t>Tipo de acumulación</t>
  </si>
  <si>
    <t>Dimensión</t>
  </si>
  <si>
    <t>Cobertura</t>
  </si>
  <si>
    <t>Fuente de información</t>
  </si>
  <si>
    <t>Caracteristicas del indicador</t>
  </si>
  <si>
    <t>Justificación de las caracteristicas</t>
  </si>
  <si>
    <t>Serie de información disponible</t>
  </si>
  <si>
    <t>Nombre del responsable del indicador</t>
  </si>
  <si>
    <t>Cargo</t>
  </si>
  <si>
    <t>Correo electronico</t>
  </si>
  <si>
    <t>Sentido</t>
  </si>
  <si>
    <t>LIV</t>
  </si>
  <si>
    <t>LSV</t>
  </si>
  <si>
    <t>LIR</t>
  </si>
  <si>
    <t>LSR</t>
  </si>
  <si>
    <t>LIA</t>
  </si>
  <si>
    <t>LSA</t>
  </si>
  <si>
    <t>LIM</t>
  </si>
  <si>
    <t>LSM</t>
  </si>
  <si>
    <t>Calendarización Enero</t>
  </si>
  <si>
    <t>Calendarización Febrero</t>
  </si>
  <si>
    <t>Calendarización Marzo</t>
  </si>
  <si>
    <t>Calendarización Abril</t>
  </si>
  <si>
    <t>Calendarización Mayo</t>
  </si>
  <si>
    <t>Calendarización Junio</t>
  </si>
  <si>
    <t>Calendarización Julio</t>
  </si>
  <si>
    <t>Calendarización Agosto</t>
  </si>
  <si>
    <t>Calendarización Septiembre</t>
  </si>
  <si>
    <t>Calendarización Octubre</t>
  </si>
  <si>
    <t>Calendarización Noviembre</t>
  </si>
  <si>
    <t>Calendarización Diciembre</t>
  </si>
  <si>
    <t>1er Informe Enero</t>
  </si>
  <si>
    <t>1er Informe Febrero</t>
  </si>
  <si>
    <t>1er Informe Marzo</t>
  </si>
  <si>
    <t>2do Informe Abril</t>
  </si>
  <si>
    <t>2do Informe Mayo</t>
  </si>
  <si>
    <t>2do Informe Junio</t>
  </si>
  <si>
    <t>3er Informe Julio</t>
  </si>
  <si>
    <t>3er Informe Agosto</t>
  </si>
  <si>
    <t>3er Informe Septiembre</t>
  </si>
  <si>
    <t>Calendarización 1er Informe</t>
  </si>
  <si>
    <t>Avances 1er Informe</t>
  </si>
  <si>
    <t>Porcentaje avance 1er Informe</t>
  </si>
  <si>
    <t>Nota técnica 1er Informe</t>
  </si>
  <si>
    <t>Semáforo avance 1er Informe</t>
  </si>
  <si>
    <t>Calendarización 2to Informe</t>
  </si>
  <si>
    <t>Avances 2to Informe</t>
  </si>
  <si>
    <t>Porcentaje avance 2to Informe</t>
  </si>
  <si>
    <t>Nota técnica 2to Informe</t>
  </si>
  <si>
    <t>Semáforo avance 2to Informe</t>
  </si>
  <si>
    <t>Calendarización 3er Informe</t>
  </si>
  <si>
    <t>Avances 3er Informe</t>
  </si>
  <si>
    <t>Porcentaje avance 3er Informe</t>
  </si>
  <si>
    <t>Nota técnica 3er Informe</t>
  </si>
  <si>
    <t>Semáforo avance 3er Informe</t>
  </si>
  <si>
    <t>Indicador</t>
  </si>
  <si>
    <t>Meta Anual</t>
  </si>
  <si>
    <t>4to Informe Octubre</t>
  </si>
  <si>
    <t>4to Informe Noviembre</t>
  </si>
  <si>
    <t>4to Informe Diciembre</t>
  </si>
  <si>
    <t>Porcentaje avance del 4to trimestre</t>
  </si>
  <si>
    <t>Semáforo avance cierre</t>
  </si>
  <si>
    <t>Nota Técnica 4to trimestre</t>
  </si>
  <si>
    <t>Nota SHP</t>
  </si>
  <si>
    <t>Calendarización acumulado anual</t>
  </si>
  <si>
    <t>Avances cierre</t>
  </si>
  <si>
    <t>Porcentaje avance cierre</t>
  </si>
  <si>
    <t>167_A1-01_1</t>
  </si>
  <si>
    <t>21121</t>
  </si>
  <si>
    <t>Otras Entidades Paraestatales y Organismos</t>
  </si>
  <si>
    <t>05</t>
  </si>
  <si>
    <t>Secretaría de Salud Jalisco</t>
  </si>
  <si>
    <t>016</t>
  </si>
  <si>
    <t>O.P.D. Servicios de Salud Jalisco</t>
  </si>
  <si>
    <t>00161</t>
  </si>
  <si>
    <t>2</t>
  </si>
  <si>
    <t>Desarrollo Social</t>
  </si>
  <si>
    <t>3</t>
  </si>
  <si>
    <t>Salud</t>
  </si>
  <si>
    <t>Prestación de Servicios de Salud a la Persona</t>
  </si>
  <si>
    <t>Desarrollo social</t>
  </si>
  <si>
    <t>Protección a la Salud</t>
  </si>
  <si>
    <t>167</t>
  </si>
  <si>
    <t>Promoción, Prevención y Atención oportuna de la Salud Mental en la población Jalisciense</t>
  </si>
  <si>
    <t>Actividad</t>
  </si>
  <si>
    <t>Prestación de servicios de salud mental y adicciones mediante atención psicológica en el primer nivel de atención.</t>
  </si>
  <si>
    <t>Reporte elaborado del Sistema de Información de los Consejos Estatales contra las Adicciones (SICECA).</t>
  </si>
  <si>
    <t>Los Centros Comunitarios de Salud Mental y Adicciones (CECOSAMA) cuentan con personal de salud que brinda orientación, consejería, capacitación a través de servicios de atención psicológica de salud mental y adicciones.</t>
  </si>
  <si>
    <t>Este indicador muestra el total de Centros Comunitarios de Salud Mental y Adicciones (CECOSAMA) con prestación de servicios de salud mental y adicciones mediante atención psicológica, los cuales brindan, orientación, consejería, capacitación y acciones de prevención en el primer nivel.</t>
  </si>
  <si>
    <t>Gestión</t>
  </si>
  <si>
    <t>Trimestral</t>
  </si>
  <si>
    <t>Porcentaje</t>
  </si>
  <si>
    <t xml:space="preserve">(Número de CECOSAMAS con servicios de salud mental y adicciones en el trimestre t / Número de CECOSAMAS con servicios programados de salud mental y adicciones en el trimestre t)*100 </t>
  </si>
  <si>
    <t>100.0</t>
  </si>
  <si>
    <t>2024</t>
  </si>
  <si>
    <t>0.0</t>
  </si>
  <si>
    <t>Valor Presente</t>
  </si>
  <si>
    <t>Eficiencia</t>
  </si>
  <si>
    <t>Estatal</t>
  </si>
  <si>
    <t>Subdirección General Médica del OPD Servicios de Salud Jalisco / CECOSAMAS.</t>
  </si>
  <si>
    <t>Claridad,Relevancia,Economía,Monitoreable,Adecuado,Aporte Marginal</t>
  </si>
  <si>
    <t>El indicador cuenta con una claridad necesaria para su interpretación, cuenta con una dimensión relevante respecto a la medición del objetivo, la información del mismo cuenta con un costo razonable, es sujeto de verificación independiente, aporta una base para evaluar el desempeño, y cuenta con información distinta de los demás indicadores.</t>
  </si>
  <si>
    <t>Dr. Juan Ramón Torres Márquez</t>
  </si>
  <si>
    <t>Subdirector General Médico del OPD-SSJ.</t>
  </si>
  <si>
    <t>juanramon.torres@jalisco.gob.mx</t>
  </si>
  <si>
    <t>Ascendente</t>
  </si>
  <si>
    <t>80.00</t>
  </si>
  <si>
    <t>130.00</t>
  </si>
  <si>
    <t>0.00</t>
  </si>
  <si>
    <t>59.99</t>
  </si>
  <si>
    <t>60.00</t>
  </si>
  <si>
    <t>79.99</t>
  </si>
  <si>
    <t>130.01</t>
  </si>
  <si>
    <t>Mayor a 130.01</t>
  </si>
  <si>
    <t>100.00</t>
  </si>
  <si>
    <t>Óptimo</t>
  </si>
  <si>
    <t>Porcentaje de CECOSAMAS con servicios de salud mental y adicciones.</t>
  </si>
  <si>
    <t>Los indicadores de valor presente se toma el calendario del ultimo mes capturado del trimestre (ejem. Siun indicador calendarizado Nov. Oct. Y Dic. Se toma el valor de diciembre para el porcentaje de avance</t>
  </si>
  <si>
    <t>167_A1-02_1</t>
  </si>
  <si>
    <t>Capacitación de médicos generales en la guía mhGAP para garantizar la atención a la salud mental y adicciones.</t>
  </si>
  <si>
    <t>Reporte elaborado por la Coordinación de Capacitación del OPD Servicios de Salud Jalisco.</t>
  </si>
  <si>
    <t>Se cuenta con el recurso asignado para la realización de capacitaciones en temas de salud mental y adicciones, y la participación de médicos generales de las unidades de salud.</t>
  </si>
  <si>
    <t>Este indicador muestra el total de médicos generales capacitados en la guía mhGAP para garantizar la atención a la salud mental y adicciones adscritos a los Centros de Salud pertenecientes al organismo.</t>
  </si>
  <si>
    <t>Total</t>
  </si>
  <si>
    <t>(Número de médicos generales capacitados en la guía mhGAP / Número de médicos generales programados a capacitar en la guía mhGAP)*100</t>
  </si>
  <si>
    <t>Médico</t>
  </si>
  <si>
    <t>400.0</t>
  </si>
  <si>
    <t>600.0</t>
  </si>
  <si>
    <t>Suma</t>
  </si>
  <si>
    <t>Subdirección General Médica del OPD Servicios de Salud Jalisco / Coordinación de Capacitación.</t>
  </si>
  <si>
    <t>El indicador cuenta con una claridad necesaria para su interpretación, cuenta con una  dimensión relevante respecto a la medición del objetivo, la información del mismo cuenta con un costo razonable, es sujeto de verificación independiente, aporta una base para evaluar el desempeño, y cuenta con información distinta de los demás indicadores.</t>
  </si>
  <si>
    <t>Total de médicos generales capacitados en la guía mhGAP.</t>
  </si>
  <si>
    <t>167_A1_1</t>
  </si>
  <si>
    <t>Componente</t>
  </si>
  <si>
    <t>Acciones especificas implementadas en atención a la salud mental y adicciones</t>
  </si>
  <si>
    <t>Reporte elaborado por la Dirección de Hospitales y Consejo Estatal de Salud Mental y Adicciones / ( SINERHIAS ).</t>
  </si>
  <si>
    <t>Los hospitales de segundo nivel cumplen con los criterios básicos de atención de urgencias psiquiátricas médicas para brindar servicios de enfocados a la salud mental y adicciones.</t>
  </si>
  <si>
    <t xml:space="preserve">Este indicador muestra la proporción de hospitales de segundo nivel con la prestación de servicios de salud mental y adicciones que  cumplen con los criterios básicos de atención de urgencias psiquiátricas médicas, respecto del total de hospitales susceptibles que pueden contar con los servicios antes mencionados pertenecientes al Organismo Publico Descentralizado Servicios de Salud Jalisco. </t>
  </si>
  <si>
    <t>(Número de hospitales otorgando servicios de salud mental y adicciones en el trimestre t / Número de hospitales estimados con servicios de salud mental y adicciones en el trimestre t)*100</t>
  </si>
  <si>
    <t>Eficacia</t>
  </si>
  <si>
    <t>Subdirección General Médica del OPD Servicios de Salud Jalisco / Dirección de Hospitales / Consejo Estatal de Salud Mental y Adicciones.</t>
  </si>
  <si>
    <t>Porcentaje de Hospitales otorgando servicios de salud mental y adicciones.</t>
  </si>
  <si>
    <t>167_A4-1</t>
  </si>
  <si>
    <t>Investigación, capacitación y eventos realizados para la promoción y prevención en materia de salud mental y adicciones con impacto en niñas, niños y adolescentes.</t>
  </si>
  <si>
    <t>Reporte elaborado por la Subdirección General Médica con información obtenida del Instituto Jalisciense de Salud Mental (SALME) Reporte interno.</t>
  </si>
  <si>
    <t>El Instituto Jalisciense de Salud Mental (SALME) cuenta con recurso asignado y personal de salud calificado para realizar trabajos de investigación en temas de salud mental y adicciones.</t>
  </si>
  <si>
    <t>Este indicador muestra el número de trabajos de investigación que han sido concluidos, publicados y/o presentados en un órgano de difusión pertinente.</t>
  </si>
  <si>
    <t>(Número de investigaciones en salud mental y adicciones elaboradas con reporte final en el trimestre t / Número de investigaciones en salud mental y adicciones en el trimestre t)*100</t>
  </si>
  <si>
    <t>Subdirección General Médica del OPD Servicios de Salud Jalisco / Instituto Jalisciense de Salud Mental (SALME).</t>
  </si>
  <si>
    <t>30.0</t>
  </si>
  <si>
    <t>Porcentaje de investigaciones en salud mental y adicciones elaboradas con reporte final.</t>
  </si>
  <si>
    <t>167_A4-10-1</t>
  </si>
  <si>
    <t>Capacitación a población abierta.</t>
  </si>
  <si>
    <t>Reporte elaborado por la Subdirección General Médica con información obtenida del Instituto Jalisciense de Salud Mental (SALME) Reporte interno e información obtenida de 20 CECOSAMAS (SICECA-Reporte interno).</t>
  </si>
  <si>
    <t xml:space="preserve">Las personas cuentan con interés por recibir información en temas de salud mental y adicciones asistiendo a las convocatorias de capacitación. </t>
  </si>
  <si>
    <t>Este indicador muestra el número de personas capacitadas sobre salud mental y adicciones en materia de detección, orientación y consejería de forma presencial y/o virtual.</t>
  </si>
  <si>
    <t>(Número de personas capacitadas sobre salud mental y adicciones / Número de personas programadas a capacitar sobre salud mental y adicciones)*100</t>
  </si>
  <si>
    <t>Persona Capacitada</t>
  </si>
  <si>
    <t>2000.0</t>
  </si>
  <si>
    <t>1400.0</t>
  </si>
  <si>
    <t>Subdirección General Médica del OPD Servicios de Salud Jalisco / Instituto Jalisciense de Salud Mental (SALME) / CECOSAMAS.</t>
  </si>
  <si>
    <t>356.0</t>
  </si>
  <si>
    <t>320.0</t>
  </si>
  <si>
    <t>89.89</t>
  </si>
  <si>
    <t>961.0</t>
  </si>
  <si>
    <t>707.0</t>
  </si>
  <si>
    <t>73.57</t>
  </si>
  <si>
    <t>Mejorable</t>
  </si>
  <si>
    <t>1500.0</t>
  </si>
  <si>
    <t>1512.0</t>
  </si>
  <si>
    <t>100.80</t>
  </si>
  <si>
    <t>Total de personas capacitadas sobre salud mental y adicciones.</t>
  </si>
  <si>
    <t>167_A4-30-1</t>
  </si>
  <si>
    <t>Capacitación en materia de salud mental y adicciones a personal de salud.</t>
  </si>
  <si>
    <t>Reporte elaborado por la Subdirección General Médica con información obtenida del Instituto Jalisciense de Salud Mental (SALME) Reporte interno, información obtenida de 20 CECOSAMAS (SICECA-Reporte interno) y CAISAMES estancia breve y prolongada (Reporte interno).</t>
  </si>
  <si>
    <t>El personal de salud de unidades para la atención de salud mental y adicciones asisten a las sesiones de capacitación.</t>
  </si>
  <si>
    <t>Este indicador muestra el número de personal de salud (médico y paramédico) capacitado sobre salud mental y adicciones virtual y/o presencial para brindar servicios de calidad, a través de personal adscrito a CECOSAMAS, CAISAMES y SALME.</t>
  </si>
  <si>
    <t>(Número de personal capacitado en salud mental y adicciones / Número de personal programado a capacitar en salud mental y adicciones)*100</t>
  </si>
  <si>
    <t>Personas</t>
  </si>
  <si>
    <t>9000.0</t>
  </si>
  <si>
    <t>5239.0</t>
  </si>
  <si>
    <t>Subdirección General Médica del OPD Servicios de Salud Jalisco / Instituto Jalisciense de Salud Mental (SALME) / CECOSAMAS / CAISAMES.</t>
  </si>
  <si>
    <t>1780.0</t>
  </si>
  <si>
    <t>2090.0</t>
  </si>
  <si>
    <t>117.42</t>
  </si>
  <si>
    <t>3700.0</t>
  </si>
  <si>
    <t>4096.0</t>
  </si>
  <si>
    <t>110.70</t>
  </si>
  <si>
    <t>7200.0</t>
  </si>
  <si>
    <t>7244.0</t>
  </si>
  <si>
    <t>100.61</t>
  </si>
  <si>
    <t>Total de personal capacitado en salud mental y adicciones.</t>
  </si>
  <si>
    <t>167_A4-31_1</t>
  </si>
  <si>
    <t>Promoción y prevención en salud mental y adicciones a través de eventos.</t>
  </si>
  <si>
    <t>Reporte elaborado por la Subdirección General Médica con información obtenida de información obtenida de 20 CECOSAMAS (SICECA-Reporte interno) y 9 CISAMES (Reporte interno).</t>
  </si>
  <si>
    <t>Se cuenta con el recurso suficiente para la realización de eventos de promoción y prevención en salud mental y adicciones y la participación de público general.</t>
  </si>
  <si>
    <t>Este indicador muestra el número de personas asistentes a eventos de promoción y prevención en salud mental y adicciones.</t>
  </si>
  <si>
    <t>(Número de personas asistentes a eventos de promoción y prevención / Número de personas asistentes programados a eventos de promoción y prevención)*100</t>
  </si>
  <si>
    <t>Persona</t>
  </si>
  <si>
    <t>310500.0</t>
  </si>
  <si>
    <t>340000.0</t>
  </si>
  <si>
    <t>Subdirección General Médica del OPD Servicios de Salud Jalisco / CECOSAMAS / CISAMES.</t>
  </si>
  <si>
    <t>5000.0</t>
  </si>
  <si>
    <t>8431.0</t>
  </si>
  <si>
    <t>168.62</t>
  </si>
  <si>
    <t>Información proporcionada por el área correspondiente, posteriormente se procederá a la justificación de los avances.</t>
  </si>
  <si>
    <t>Excedido</t>
  </si>
  <si>
    <t>30000.0</t>
  </si>
  <si>
    <t>22164.0</t>
  </si>
  <si>
    <t>73.88</t>
  </si>
  <si>
    <t>170000.0</t>
  </si>
  <si>
    <t>183743.0</t>
  </si>
  <si>
    <t>108.08</t>
  </si>
  <si>
    <t>Total de personas asistentes a eventos de promoción y prevención.</t>
  </si>
  <si>
    <t>167_B1-1</t>
  </si>
  <si>
    <t>Atención Integral de Especialidad otorgada a Pacientes: con trastornos mentales agudos, crónicos y adicciones.</t>
  </si>
  <si>
    <t>Reporte elaborado por la Subdirección General Médica con información obtenida de 20 CECOSAMAS (SICECA), 9 CISAMES (SINBA-SIS), CAISAME Estancia Breve y Prolongada (SINBA-SIS y Reporte interno) y SALME (Reporte interno).</t>
  </si>
  <si>
    <t>Las personas acuden a recibir atención médica de consulta externa y durante hospitalización por parte d las unidades que atienden salud mental y adicciones.</t>
  </si>
  <si>
    <t>Este indicador muestra la proporción de atenciones otorgadas en los 20 CECOSAMAS, 9 CISAMES, CAISAME Estancia Breve y Prolongada y SALME.</t>
  </si>
  <si>
    <t>(Número atenciones integrales otorgadas para pacientes de consulta externa y hospitalización realizadas en el trimestre t / Número atenciones integrales planeadas para pacientes de consulta externa y hospitalización en el trimestre t)*100</t>
  </si>
  <si>
    <t>Subdirección General Médica del OPD Servicios de Salud Jalisco / CECOSAMAS / CISAMES / CAISAMES / SALME.</t>
  </si>
  <si>
    <t>25.0</t>
  </si>
  <si>
    <t>50.0</t>
  </si>
  <si>
    <t>75.0</t>
  </si>
  <si>
    <t>22.5</t>
  </si>
  <si>
    <t>45.57</t>
  </si>
  <si>
    <t>90.00</t>
  </si>
  <si>
    <t>91.14</t>
  </si>
  <si>
    <t>68.0</t>
  </si>
  <si>
    <t>90.67</t>
  </si>
  <si>
    <t>Porcentaje de atenciones integrales otorgadas para pacientes de consulta externa y hospitalización.</t>
  </si>
  <si>
    <t>167_B1-11-1</t>
  </si>
  <si>
    <t>Aplicación de pruebas de Tamizaje a población en general.</t>
  </si>
  <si>
    <t>Reporte elaborado por la Subdirección General Médica con información obtenida de 20 CECOSAMAS (SICECA) y 9 CISAMES (Reporte interno).</t>
  </si>
  <si>
    <t>Se cuenta con el personal e insumos necesarios para aplicación de pruebas de tamizaje a la población en general.</t>
  </si>
  <si>
    <t>Este indicador muestra el total de tamizajes aplicados en los 20 CECOSAMAS, 9 CISAMES.</t>
  </si>
  <si>
    <t>(Número de pruebas de tamizajes aplicados / Número de pruebas de tamizajes programados a aplicar)*100</t>
  </si>
  <si>
    <t>Prueba</t>
  </si>
  <si>
    <t>38000.0</t>
  </si>
  <si>
    <t>41600.0</t>
  </si>
  <si>
    <t>12000.0</t>
  </si>
  <si>
    <t>7140.0</t>
  </si>
  <si>
    <t>59.50</t>
  </si>
  <si>
    <t>En Riesgo</t>
  </si>
  <si>
    <t>16500.0</t>
  </si>
  <si>
    <t>12273.0</t>
  </si>
  <si>
    <t>74.38</t>
  </si>
  <si>
    <t>30600.0</t>
  </si>
  <si>
    <t>24304.0</t>
  </si>
  <si>
    <t>79.42</t>
  </si>
  <si>
    <t>Total de pruebas de tamizajes aplicados.</t>
  </si>
  <si>
    <t>167_B1-12-1</t>
  </si>
  <si>
    <t>Otorgamiento de alta a pacientes hospitalizados.</t>
  </si>
  <si>
    <t>Reporte elaborado por la Subdirección General Médica con información obtenida de CAISAME estancia breve y prolongada (SINBA-SEUL).</t>
  </si>
  <si>
    <t>Los hospitales que atienden problemas de salud mental se encuentran en funcionamiento para que los pacientes hagan uso de los servicios que se brindan en estas unidades médicas.</t>
  </si>
  <si>
    <t>Este indicador muestra el total de egresos hospitalarios aplicados en los CAISAMES de estancia breve y prolongada.</t>
  </si>
  <si>
    <t>(Número de egresos hospitalarios realizados / Número de egresos hospitalarios programados a realizar)*100</t>
  </si>
  <si>
    <t>Egreso Hospitalario</t>
  </si>
  <si>
    <t>990.0</t>
  </si>
  <si>
    <t>1455.0</t>
  </si>
  <si>
    <t>2019</t>
  </si>
  <si>
    <t>Subdirección General Médica del OPD Servicios de Salud Jalisco / CAISAMES.</t>
  </si>
  <si>
    <t>247.0</t>
  </si>
  <si>
    <t>303.0</t>
  </si>
  <si>
    <t>122.67</t>
  </si>
  <si>
    <t>495.0</t>
  </si>
  <si>
    <t>622.0</t>
  </si>
  <si>
    <t>125.66</t>
  </si>
  <si>
    <t>743.0</t>
  </si>
  <si>
    <t>973.0</t>
  </si>
  <si>
    <t>130.96</t>
  </si>
  <si>
    <t>Información proporcionada por el área correspondiente. Posteriormente se procederá a la justificación de los avances.</t>
  </si>
  <si>
    <t>Total de egresos hospitalarios.</t>
  </si>
  <si>
    <t>182_A4-07-1</t>
  </si>
  <si>
    <t>1</t>
  </si>
  <si>
    <t>Prestación de Servicios de Salud a la Comunidad</t>
  </si>
  <si>
    <t>182</t>
  </si>
  <si>
    <t>Fortalecimiento a la promoción y atención de la salud con enfoque comunitario</t>
  </si>
  <si>
    <t>Certificación de comunidades para la mejora de los determinantes de la salud que afectan el panorama epidemiológico de Jalisco.</t>
  </si>
  <si>
    <t>Reporte elaborado por el Programa de Políticas Públicas.</t>
  </si>
  <si>
    <t>Se logra la calificación del 100% de las comunidades programadas para la certificación como promotoras de salud ante las autoridades correspondientes.</t>
  </si>
  <si>
    <t>Es el total de comunidades en el estado de Jalisco que lograron la certificación  como promotoras de la salud.</t>
  </si>
  <si>
    <t>(Número de comunidades certificadas como promotoras de la salud / Número de comunidades programadas a certificar como promotoras de la salud )*100</t>
  </si>
  <si>
    <t>Comunidad</t>
  </si>
  <si>
    <t>5.0</t>
  </si>
  <si>
    <t>28.0</t>
  </si>
  <si>
    <t>2022</t>
  </si>
  <si>
    <t>Dirección de Participación Social / Programa de Políticas Públicas.</t>
  </si>
  <si>
    <t>Dr. Ángel Israel Nuño Bonales</t>
  </si>
  <si>
    <t>Subdirector General de Programas en Salud del OPD-SSJ.</t>
  </si>
  <si>
    <t>angel.nuno@jalisco.gob.mx</t>
  </si>
  <si>
    <t>Total de comunidades certificadas como promotoras de la salud.</t>
  </si>
  <si>
    <t>182_A4-08-1</t>
  </si>
  <si>
    <t>Ampliación de la cobertura de servicios de prevención, detección, diagnóstico y tratamiento de la infección por el virus de la hepatitis C (VHC).</t>
  </si>
  <si>
    <t>Sistema Ambiente para la Administración y Manejo de Atenciones en Salud (AAMATES). / Reporte elaborado por el Programa Estatal de VIH-ITS y VHC.</t>
  </si>
  <si>
    <t>Los pacientes diagnosticados con VHC reciben tratamiento viral de manera oportuna.</t>
  </si>
  <si>
    <t>Este indicador monitorea el porcentaje de personas diagnosticadas mediante carga viral de hepatitis C que actualmente se encuentran bajo tratamiento.</t>
  </si>
  <si>
    <t>(Número de personas diagnosticadas con VHC en tratamiento antiviral en el trimestre t / Número de personas programadas con diagnóstico VHC en el trimestre t)*100</t>
  </si>
  <si>
    <t>90.0</t>
  </si>
  <si>
    <t>Dirección de Control y Prevención de Enfermedades / Programa Estatal de VIH-ITS y VHC.</t>
  </si>
  <si>
    <t>10.0</t>
  </si>
  <si>
    <t>60.0</t>
  </si>
  <si>
    <t>33.0</t>
  </si>
  <si>
    <t>42.3</t>
  </si>
  <si>
    <t>330.00</t>
  </si>
  <si>
    <t>141.00</t>
  </si>
  <si>
    <t>60.5</t>
  </si>
  <si>
    <t>100.83</t>
  </si>
  <si>
    <t>Porcentaje de personas diagnosticadas con VHC en tratamiento antiviral.</t>
  </si>
  <si>
    <t>182_A4-1</t>
  </si>
  <si>
    <t>Promoción y orientación de servicios de salud otorgados a la comunidad  para una vida saludable.</t>
  </si>
  <si>
    <t>Reporte elaborado por la Dirección de Evidencia e Inteligencia en Salud de la Secretaria de Salud Jalisco.</t>
  </si>
  <si>
    <t>Los cambios climatológicos son un factor de riesgo para estimar el efecto y las medidas de control de las enfermedades bajo vigilancia epidemiológica.</t>
  </si>
  <si>
    <t>Mide la calificación que obtuvo el estado de Jalisco en el Sistema de Vigilancia Epidemiológica Convencional que incluye los criterios de consistencia, calidad, cumplimiento, cobertura, cobertura ajustada y reportes sin movimiento (RSM).</t>
  </si>
  <si>
    <t>(a^2+b^2+c^2+d^2+e^2+f^2 (obtenido)) = g (obtenido) 
(a^2+b^2+c^2+d^2+e^2+f^2 (esperado)) = g (esperado) 
R2 g (obtenido)/ R2 g(esperado) = X 
a=Cumplimiento
b=Cobertura
c=RSM
d=Cobertura Ajustada
e=Consistencia
f=Calidad
X= Resultado</t>
  </si>
  <si>
    <t>Calidad</t>
  </si>
  <si>
    <t>Dirección General de Epidemiología / Sistema Único de Información / Plataforma SINAVE / Dirección de Evidencia e Inteligencia en Salud.</t>
  </si>
  <si>
    <t>Dr. Roberto Carlos Rivera Ávila</t>
  </si>
  <si>
    <t>Director General de Salud Pública.</t>
  </si>
  <si>
    <t>robertocarlos.rivera@jalisco.gob.mx</t>
  </si>
  <si>
    <t>89.2</t>
  </si>
  <si>
    <t>99.11</t>
  </si>
  <si>
    <t>Índice de desempeño del Sistema de Vigilancia Epidemiológica Convencional.</t>
  </si>
  <si>
    <t>182_A4-10-1</t>
  </si>
  <si>
    <t>Implementación de servicios de prevención combinada del VIH e ITS con acceso universal, sin discriminación y de manera prioritaria.</t>
  </si>
  <si>
    <t>Centro Nacional para la Prevención y Control del VIH y el sida (CENSIDA) / Reporte del programa Estatal de VIH-ITS y VHC.</t>
  </si>
  <si>
    <t>Servicios especializados se encuentran activos con personal operativo completo.</t>
  </si>
  <si>
    <t>Esta métrica mide el cumplimiento del porcentaje de establecimientos activos que brindan servicios especializados en VIH e ITS con implementación de la PrEP con respecto a lo programado; garantizando acceso universal, sin discriminación y de manera prioritaria a la población.</t>
  </si>
  <si>
    <t>(Número de unidades especializadas en VIH, ITS con estrategia PrEP en el trimestre t / Número de unidades especializadas en VIH, ITS con estrategia PrEP programados en el trimestre t)*100</t>
  </si>
  <si>
    <t>2023</t>
  </si>
  <si>
    <t>83.0</t>
  </si>
  <si>
    <t>83.00</t>
  </si>
  <si>
    <t>Porcentaje de unidades especializadas en VIH, ITS con estrategia PrEP.</t>
  </si>
  <si>
    <t>182_A4-11-1</t>
  </si>
  <si>
    <t>Planificación familiar esencial para el ejercicio de los derechos sexuales y reproductivos de mujeres y hombres.</t>
  </si>
  <si>
    <t>Sistema Nacional de Información Básica en Materia de Salud (SINBA) / Subsistema de Información en Salud (SIS) / Reporte elaborado por el Programa Estatal de Planificación Familiar.</t>
  </si>
  <si>
    <t>Se incrementa el número de usuarios activos de métodos de planificación familiar.</t>
  </si>
  <si>
    <t>Esta métrica se refiere al porcentaje de usuarios activos de métodos anticonceptivos con el fin de beneficiar los derechos sexuales y reproductivos de mujeres y hombres quienes deciden de manera libre y responsable, sobre el número de hijos y el momento en que los tendrá abonando a la reducción de la tasa de morbilidad materna.</t>
  </si>
  <si>
    <t>(Número de usuarios activos de métodos planificación familiar en el trimestre t / Número usuarios activos de métodos planificación familiar programados en el trimestre t)*100</t>
  </si>
  <si>
    <t>169735.0</t>
  </si>
  <si>
    <t>Dirección General de Información en Salud (DGIS) / SINBA-SIS / Dirección de Control y Prevención de Enfermedades / Programa Estatal de Planificación Familiar.</t>
  </si>
  <si>
    <t>106.61</t>
  </si>
  <si>
    <t>104.42</t>
  </si>
  <si>
    <t>108.2</t>
  </si>
  <si>
    <t>108.20</t>
  </si>
  <si>
    <t>Porcentaje  de usuarios activos de métodos planificación familiar.</t>
  </si>
  <si>
    <t>182_E1-04-1</t>
  </si>
  <si>
    <t>Implementación de acciones para prevenir las enfermedades y brotes que afectan la salud de la población.</t>
  </si>
  <si>
    <t>Dirección General de Epidemiología / Sistema Único de Información / Boletín epidemiológico/ Plataforma SINAVE.</t>
  </si>
  <si>
    <t>El número de casos confirmados de dengue se reduce con base en las practicas comunitarias para el control del dengue, del control del vector y del control larvario.</t>
  </si>
  <si>
    <t>Es el total de casos confirmados de dengue ocurridos en un año en el Estado de Jalisco que son notificados por el Laboratorio Estatal de Salud Pública.</t>
  </si>
  <si>
    <t>(Número de casos positivos de dengue / Número de casos positivos de dengue programados )*100</t>
  </si>
  <si>
    <t>Caso positivo</t>
  </si>
  <si>
    <t>1867.0</t>
  </si>
  <si>
    <t>Dirección de Control y Prevención de Enfermedades / Programa Estatal de Dengue.</t>
  </si>
  <si>
    <t>Descendente</t>
  </si>
  <si>
    <t>131.00</t>
  </si>
  <si>
    <t>Mayor a 131.0</t>
  </si>
  <si>
    <t>100.01</t>
  </si>
  <si>
    <t>130.99</t>
  </si>
  <si>
    <t>1440.0</t>
  </si>
  <si>
    <t>88.0</t>
  </si>
  <si>
    <t>6.11</t>
  </si>
  <si>
    <t xml:space="preserve">Información proporcionada por el área correspondiente, se proporcionara la justificación posteriormente </t>
  </si>
  <si>
    <t>2880.0</t>
  </si>
  <si>
    <t>291.0</t>
  </si>
  <si>
    <t>10.10</t>
  </si>
  <si>
    <t>5040.0</t>
  </si>
  <si>
    <t>4829.0</t>
  </si>
  <si>
    <t>95.81</t>
  </si>
  <si>
    <t>Total de casos positivos de dengue.</t>
  </si>
  <si>
    <t>182_E1-05-1</t>
  </si>
  <si>
    <t>Implementación de acciones preventivas para evitar la enfermedades zoonóticas.</t>
  </si>
  <si>
    <t>Dirección General de Información en Salud (DGIS) / SINBA-SIS Reporte elaborado por el programa Estatal de Rabia.</t>
  </si>
  <si>
    <t>Disponibilidad de vacunas para la prevención de la rabia humana, mediante la vacunación canina y felina.</t>
  </si>
  <si>
    <t>Dosis de vacunas aplicadas a perros y gatos para la prevención de la rabia humana canina y felina.</t>
  </si>
  <si>
    <t>(Número de dosis de vacunas antirrábica canina y felina aplicadas  / Número de dosis de vacunas antirrábica canina y felina programadas a aplicar )*100</t>
  </si>
  <si>
    <t>Dosis</t>
  </si>
  <si>
    <t>878220.0</t>
  </si>
  <si>
    <t>780640.0</t>
  </si>
  <si>
    <t>Dirección de Control y Prevención de Enfermedades / Programa Estatal de Rabia.</t>
  </si>
  <si>
    <t>263466.0</t>
  </si>
  <si>
    <t>193979.0</t>
  </si>
  <si>
    <t>73.63</t>
  </si>
  <si>
    <t>702576.0</t>
  </si>
  <si>
    <t>453649.0</t>
  </si>
  <si>
    <t>64.57</t>
  </si>
  <si>
    <t>Total de dosis de vacunas antirrábica canina y felina.</t>
  </si>
  <si>
    <t>182_E1-1</t>
  </si>
  <si>
    <t>Intervenciones de control realizadas para prevenir  las enfermedades producidas por cambio climático.</t>
  </si>
  <si>
    <t>Reporte elaborado por la Dirección de Prevención y Promoción de la Salud del OPD-SSJ / Sistema de Monitoreo Integrado de Vectores.</t>
  </si>
  <si>
    <t>La población mediante trabajo comunitario realiza actividades para el control de los mosquitos vectores   transmisores de dengue, zika, chikungunya mediante la descacharrización y la abatización como parte del  saneamiento ambiental que disminuye los casos de dengue.</t>
  </si>
  <si>
    <t>Son las acciones encaminadas a la vigilancia entomológica del mosquito aedes aegypti y las acciones de control y eliminación de criaderos, así como la nebulización oportuna para cortar cadenas de transmisión de dengue, zika y chikungunya.</t>
  </si>
  <si>
    <t>Semestral</t>
  </si>
  <si>
    <t>(Número de acciones implementadas de prevención y control de dengue en el semestre t / Número de acciones planificadas de prevención y control de dengue en el semestre t)*100</t>
  </si>
  <si>
    <t>40.0</t>
  </si>
  <si>
    <t>41.0</t>
  </si>
  <si>
    <t>N.D.</t>
  </si>
  <si>
    <t>102.50</t>
  </si>
  <si>
    <t>Porcentaje de acciones implementadas de prevención y control de dengue.</t>
  </si>
  <si>
    <t>182_G3-06-1</t>
  </si>
  <si>
    <t>Difusión de información, educación y comunicación para el ejercicio de los derechos sexuales y reproductivos en mujeres y hombres adolescentes.</t>
  </si>
  <si>
    <t>Dirección General de Información en Salud (DGIS)/ Sistema Nacional de Información Básica en Materia de Salud (SIMBA)-SIS.</t>
  </si>
  <si>
    <t>Se incrementa el número de atenciones otorgadas a adolescentes que están relacionadas con la información proporcionada sobre educación para la salud y comunicación sobre derechos humanos, salud sexual y reproductiva en las unidades de salud con atención de consulta externa (centros de salud, hospitales, unidades móviles y brigadas).</t>
  </si>
  <si>
    <t>Este indicador monitorea la realización de acciones de promoción de salud (extramuros) enfocadas a la salud sexual y reproductiva para adolescentes con respecto al total de acciones programadas a realizarse, impactando en la disminución de embarazo adolescente.</t>
  </si>
  <si>
    <t>(Número de acciones (extramuros) sobre salud sexual y reproductiva adolescente realizadas / Número de acciones (extramuros) sobre salud sexual y reproductiva adolescente programadas a realizar )*100</t>
  </si>
  <si>
    <t>Acción</t>
  </si>
  <si>
    <t>40000.0</t>
  </si>
  <si>
    <t>75000.0</t>
  </si>
  <si>
    <t>Dirección de Control y Prevención de Enfermedades / Programa de SSR para adolescentes.</t>
  </si>
  <si>
    <t>6250.0</t>
  </si>
  <si>
    <t>7930.0</t>
  </si>
  <si>
    <t>126.88</t>
  </si>
  <si>
    <t>21490.0</t>
  </si>
  <si>
    <t>130.24</t>
  </si>
  <si>
    <t>26500.0</t>
  </si>
  <si>
    <t>32156.0</t>
  </si>
  <si>
    <t>121.34</t>
  </si>
  <si>
    <t>Total de acciones (extramuros) sobre salud sexual y reproductiva adolescente.</t>
  </si>
  <si>
    <t>182_G3-07_1</t>
  </si>
  <si>
    <t>Promoción de las acciones preventivas para el fortalecimiento de la salud sexual y reproductiva de los adolescentes.</t>
  </si>
  <si>
    <t>Dirección General de Información en Salud (DGIS) Sistema Nacional Básica en Materia de Salud (SIS) Consultas/SIMBA.</t>
  </si>
  <si>
    <t>Los adolescentes hacen uso de los servicios amigables con los cuales ejercen su sexualidad con responsabilidad, que ha coadyuvado a la disminución de embarazo en adolescentes, mejorar el control prenatal en aquellos adolescentes que se embarazaron, pero disminuyeron las muertes maternas en su grupo de edad.</t>
  </si>
  <si>
    <t>Este indicador permite conocer el total de consultas y atenciones  de primera vez otorgadas a adolescentes de 10 a 19 años en los servicios amigables registrados en el sistema CUBOS (apartado 118; variables PBJ20,21,22,23) en contraste con el total programado a otorgarse.</t>
  </si>
  <si>
    <t>(Número de consultas y atenciones a adolescentes en servicios amigables realizadas / Número de consultas y atenciones a adolescentes en servicios amigables programadas a realizar)*100</t>
  </si>
  <si>
    <t>Atención</t>
  </si>
  <si>
    <t>32000.0</t>
  </si>
  <si>
    <t>20000.0</t>
  </si>
  <si>
    <t>8000.0</t>
  </si>
  <si>
    <t>7408.0</t>
  </si>
  <si>
    <t>92.60</t>
  </si>
  <si>
    <t>13500.0</t>
  </si>
  <si>
    <t>13364.0</t>
  </si>
  <si>
    <t>98.99</t>
  </si>
  <si>
    <t>21500.0</t>
  </si>
  <si>
    <t>22171.0</t>
  </si>
  <si>
    <t>103.12</t>
  </si>
  <si>
    <t>Total de consultas y atenciones a adolescentes en servicios amigables.</t>
  </si>
  <si>
    <t>182_G3-1</t>
  </si>
  <si>
    <t>Acciones sustantivas realizadas en salud encaminadas para la reducción del embarazo y ejercicio de los derechos sexuales y reproductivos de las y los adolescentes.</t>
  </si>
  <si>
    <t>Dirección General de Información en Salud (DGIS) / Sistema Nacional de Información Básica en Materia de Salud (SINBA) nacimientos / Subsistema de Información sobre Nacimientos (SINAC).</t>
  </si>
  <si>
    <t>Los adolescentes  tienen acceso a los  talleres  e información sobre sexualidad.</t>
  </si>
  <si>
    <t>Es la proporción de nacimientos atendidos en mujeres menores de 20 años (adolescentes sin seguridad social) con relación al total de nacimientos atendidos en el año en el estado de Jalisco.</t>
  </si>
  <si>
    <t>(Número de nacimientos en adolescentes sin seguridad social en el trimestre t / Número de nacimientos en el trimestre t)*100</t>
  </si>
  <si>
    <t>19.01</t>
  </si>
  <si>
    <t>14.42</t>
  </si>
  <si>
    <t>Dirección de Planeación Institucional / Coordinación de Información e Inteligencia de Datos en Salud.</t>
  </si>
  <si>
    <t>Mtra. María Elena Masini Casillas</t>
  </si>
  <si>
    <t>Directora de Planeación Institucional del OPD-SSJ.</t>
  </si>
  <si>
    <t>maria.masini@jalisco.gob.mx</t>
  </si>
  <si>
    <t>19.02</t>
  </si>
  <si>
    <t>19.17</t>
  </si>
  <si>
    <t>100.05</t>
  </si>
  <si>
    <t>100.84</t>
  </si>
  <si>
    <t>19.42</t>
  </si>
  <si>
    <t>102.16</t>
  </si>
  <si>
    <t>Porcentaje de embarazo adolescente (sin seguridad social).</t>
  </si>
  <si>
    <t>182_I8-01_2</t>
  </si>
  <si>
    <t xml:space="preserve">Aplicación de biológicos para completar esquema completo de vacunación en la población de un año de edad. </t>
  </si>
  <si>
    <t>Reporte de dosis aplicadas en SINBA-PLIISA / Reporte elaborado por el Programa de Vacunación Universal.</t>
  </si>
  <si>
    <t xml:space="preserve">Se cuenta con abasto suficiente de biológicos e insumos, personal capacitado y concientización de usuarios para completar los esquemas de vacunación. </t>
  </si>
  <si>
    <t>Es el porcentaje de niñas y niños con esquema completo de vacunación en niñas y niños de 4 año de edad, el cual incluye dosis de refuerzo con vacuna DPT.</t>
  </si>
  <si>
    <t>Número de infantes de cuatro años de edad con vacunación completa en el trimestre t / Número de infantes de cuatro años de edad programados con  vacunación completa en el trimestre t)*100</t>
  </si>
  <si>
    <t>Dirección de Control y Prevención de Enfermedades / Programa Estatal de Vacunación Universal.</t>
  </si>
  <si>
    <t>45.0</t>
  </si>
  <si>
    <t>70.0</t>
  </si>
  <si>
    <t>10.8</t>
  </si>
  <si>
    <t>44.0</t>
  </si>
  <si>
    <t>43.20</t>
  </si>
  <si>
    <t>97.78</t>
  </si>
  <si>
    <t>Porcentaje de infantes de cuatro años de edad con vacunación completa.</t>
  </si>
  <si>
    <t>182_I8_</t>
  </si>
  <si>
    <t>Inmunización aplicada con esquema completo de vacunación vigente en niñas y niños</t>
  </si>
  <si>
    <t>La disponibilidad de las vacunas y que la población es consiente y participa en las campañas de vacunación.</t>
  </si>
  <si>
    <t>Es el cociente de niñas y niños menores de 1 año que recibieron sus vacunas con base en el esquema vigente para su edad el cual incluye las siguientes vacunas: BGC, Hepatitis B primera dosis, Hexavalente tercera dosis, Rotavirus RV1 segunda dosis + Neumocócica segunda dosis.</t>
  </si>
  <si>
    <t>(Número de infantes menores de un año con vacunación completa en el trimestre t / Número de infantes menores de un año programados con vacunación completa en el trimestre t)*100</t>
  </si>
  <si>
    <t>10.5</t>
  </si>
  <si>
    <t>42.00</t>
  </si>
  <si>
    <t>73.33</t>
  </si>
  <si>
    <t>52.0</t>
  </si>
  <si>
    <t>74.29</t>
  </si>
  <si>
    <t>Porcentaje de infantes menores de un año con vacunación completa.</t>
  </si>
  <si>
    <t>183_A1-02-1</t>
  </si>
  <si>
    <t>Generación de Recursos para la Salud</t>
  </si>
  <si>
    <t>183</t>
  </si>
  <si>
    <t xml:space="preserve">Generación de recursos para la salud </t>
  </si>
  <si>
    <t>Conservación y mantenimiento de unidades de salud para mantener en óptimas condiciones el equipamiento médico para brindar los servicios de salud con calidad y eficiencia.</t>
  </si>
  <si>
    <t>Informe elaborado por la Coordinación de Servicios Generales del OPD Servicios de Salud Jalisco.</t>
  </si>
  <si>
    <t>Se realizan los levantamientos correspondientes en tiempo y forma para identificar los equipos que requieran mantenimiento.</t>
  </si>
  <si>
    <t>Este indicador mide el total de los mantenimientos preventivos y correctivos realizados a los equipos médicos de las unidades de salud para garantizar el funcionamiento óptimo de estos.</t>
  </si>
  <si>
    <t>(Número de unidades que recibieron mantenimiento de equipos médicos / Número de unidades programadas a recibir mantenimiento de equipos médicos)*100</t>
  </si>
  <si>
    <t>Unidad de Salud</t>
  </si>
  <si>
    <t>Subdirección General de Administración/ Dirección de Gestión Administrativa/ Coordinación de Servicios Generales del OPD Servicios de Salud Jalisco.</t>
  </si>
  <si>
    <t xml:space="preserve">El indicador cuenta con una claridad necesaria para su interpretación, cuenta con una  dimensión relevante respecto a la medición del objetivo, la información del mismo cuenta con un costo razonable, es sujeto de verificación independiente, aporta una base para evaluar el desempeño, y cuenta con información distinta de los demás indicadores. </t>
  </si>
  <si>
    <t>Lic. Sandra Deyanira Tovar López</t>
  </si>
  <si>
    <t>Subdirectora General de Administración del OPD-SSJ.</t>
  </si>
  <si>
    <t>sandra.tovar@jalisco.gob.mx</t>
  </si>
  <si>
    <t>20.0</t>
  </si>
  <si>
    <t>Total de unidades que recibieron mantenimiento de equipos médicos.</t>
  </si>
  <si>
    <t>183_A1-03-1</t>
  </si>
  <si>
    <t>Equipamiento tecnológico y médico que auxilie la atención y mejore la capacidad resolutiva de los problemas médicos de las unidades de salud.</t>
  </si>
  <si>
    <t>Reporte elaborado por la Subdirección Médica del OPD Servicios de Salud Jalisco.</t>
  </si>
  <si>
    <t>Los precios del equipamiento se mantienen estables a pesar de la volatilidad en el mercado.</t>
  </si>
  <si>
    <t>Es la proporción unidades de salud que reciben equipo médico nuevo durante el año reportado para mejorar la calidad de los servicios de salud.</t>
  </si>
  <si>
    <t>(Número de unidades equipadas en el estado de Jalisco/ Número de unidades programadas a equipar en el estado de Jalisco)*100</t>
  </si>
  <si>
    <t>Unidad</t>
  </si>
  <si>
    <t>1.0</t>
  </si>
  <si>
    <t>26.0</t>
  </si>
  <si>
    <t>Subdirección General Médica del OPD Servicios de Salud Jalisco.</t>
  </si>
  <si>
    <t>Total de unidades equipadas en el Estado de Jalisco.</t>
  </si>
  <si>
    <t>183_A1-05-1</t>
  </si>
  <si>
    <t>Conservación y mantenimiento de unidades de salud con la finalidad de mantener en óptimas condiciones la infraestructura física para brindar los servicios de salud con calidad y eficiencia.</t>
  </si>
  <si>
    <t>Reporte elaborado por la jefatura de obras, conservación y mantenimiento.</t>
  </si>
  <si>
    <t>Factores climatológicos, geográficos y humanos apropiados para la conservación de las instalaciones.</t>
  </si>
  <si>
    <t>Es el total de unidades de primer o segundo nivel de atención del OPD a las que se les realizó mantenimiento o rehabilitación a su infraestructura y/o equipos de maquinas.</t>
  </si>
  <si>
    <t>(Número de unidades que recibieron mantenimiento / Número de unidades programadas para recibir mantenimiento)*100</t>
  </si>
  <si>
    <t>32.0</t>
  </si>
  <si>
    <t>46.0</t>
  </si>
  <si>
    <t xml:space="preserve">Subdirección General de Administración / Dirección de Gestión Administrativa / Jefatura de obras, conservación y mantenimiento. </t>
  </si>
  <si>
    <t>14.0</t>
  </si>
  <si>
    <t>18.0</t>
  </si>
  <si>
    <t>183.33</t>
  </si>
  <si>
    <t>Total de unidades que recibieron mantenimiento.</t>
  </si>
  <si>
    <t>183_A1-1</t>
  </si>
  <si>
    <t>Equipamiento, obra y mantenimiento realizado con el fin de mejorar y desarrollar la infraestructura de los servicios de salud.</t>
  </si>
  <si>
    <t xml:space="preserve">Los servicios estatales de salud cumplen con los requerimientos para la aprobación de la fase programada del Modelo Único de Evaluación de la Calidad (MUEC). </t>
  </si>
  <si>
    <t>Esta métrica incluye el porcentaje de establecimientos médicos inscritos al Modelo Único de Evaluación de la Calidad (MUEC) que obtienen dictamen aprobatorio de la fase anual programada.</t>
  </si>
  <si>
    <t>(Número de establecimientos médicos con fase aprobada del MUEC en el semestre t / Número de establecimientos médicos inscritos a la fase programada en el semestre t)*100</t>
  </si>
  <si>
    <t>143.0</t>
  </si>
  <si>
    <t>Subdirección General Médica del OPD Servicios de Salud Jalisco / Coordinación de Regulación y Calidad.</t>
  </si>
  <si>
    <t>Porcentaje de establecimientos médicos con fase aprobada del MUEC.</t>
  </si>
  <si>
    <t>Este indicador está en ceros debido a que Comisión para la Certificación de Establecimientos de Atención Médica, se encuentra suspendida (MUEC).</t>
  </si>
  <si>
    <t>183_A2-01-1</t>
  </si>
  <si>
    <t>Capacitación en habilidades, actitudes y conocimientos para el personal contribuyendo a la mejora del desempeño de las actividades de los prestadores de servicios de salud.</t>
  </si>
  <si>
    <t>Sistema Nacional para la Administración de la Capacitación (SNAC) / Reporte elaborado por la Subdirección General Médica del OPD Servicios de Salud Jalisco.</t>
  </si>
  <si>
    <t>La oferta de diferentes temas de capacitación para el personal del Organismo de Servicios de Salud, son aprovechadas para un mejor desempeño laboral.</t>
  </si>
  <si>
    <t>Es el total de los cursos y talleres (presenciales, virtuales y mixtos) dirigidos al desarrollo de habilidades, actitudes y conocimientos del personal médico y paramédico.</t>
  </si>
  <si>
    <t>(Número de eventos de capacitación realizados para el personal de salud / Número de eventos de capacitación para el personal de salud programados a realizar)*100</t>
  </si>
  <si>
    <t>Capacitación</t>
  </si>
  <si>
    <t>1100.0</t>
  </si>
  <si>
    <t>1300.0</t>
  </si>
  <si>
    <t>150.0</t>
  </si>
  <si>
    <t>188.0</t>
  </si>
  <si>
    <t>125.33</t>
  </si>
  <si>
    <t>550.0</t>
  </si>
  <si>
    <t>682.0</t>
  </si>
  <si>
    <t>124.00</t>
  </si>
  <si>
    <t>1050.0</t>
  </si>
  <si>
    <t>1055.0</t>
  </si>
  <si>
    <t>100.48</t>
  </si>
  <si>
    <t>Total de eventos de capacitación para el personal de salud.</t>
  </si>
  <si>
    <t>183_A2-04-1</t>
  </si>
  <si>
    <t>Implementación de acciones para la regularización de las condiciones del recurso humano brindando dignificación y estabilidad al personal de las unidades del OPD Servicios de Salud Jalisco.</t>
  </si>
  <si>
    <t>Reporte elaborado por la Dirección de Recursos Humanos del OPD Servicios de Salud Jalisco.</t>
  </si>
  <si>
    <t>Se publica en el Periódico oficial del Estado de Jalisco el acuerdo constitucional del gobernador donde se emiten los lineamientos para el proceso de regularización.</t>
  </si>
  <si>
    <t>Esta métrica describe el total de nombramientos otorgados a personal del OPD Servicios de Salud Jalisco que participaron en la convocatoria de regularización del organismo en el ejercicio fiscal.</t>
  </si>
  <si>
    <t>(Número de nombramientos regularizados / Número de nombramientos programados a regularizar)*100</t>
  </si>
  <si>
    <t>Nombramiento</t>
  </si>
  <si>
    <t>900.0</t>
  </si>
  <si>
    <t>750.0</t>
  </si>
  <si>
    <t>Subdirección General de Administración/ Dirección de Recursos Humanos del OPD Servicios de Salud Jalisco.</t>
  </si>
  <si>
    <t>Total de nombramientos regularizados.</t>
  </si>
  <si>
    <t>183_A2-1</t>
  </si>
  <si>
    <t>Acciones de capacitación y estabilidad laboral realizadas para dignificar, impulsar y revalorar el trabajo de los profesionales de la salud.</t>
  </si>
  <si>
    <t>Reporte elaborado por la Dirección de Recursos Humanos OPD Servicios de Salud Jalisco.</t>
  </si>
  <si>
    <t>El personal médico atiende de forma efectiva a la población que requiere los servicios de salud.</t>
  </si>
  <si>
    <t>Son los médicos y especialistas que están en contacto con el paciente (población no derechohabiente) y brindan sus servicios en unidades médicas pertenecientes a los Servicios de Salud Jalisco.</t>
  </si>
  <si>
    <t>Razón</t>
  </si>
  <si>
    <t xml:space="preserve">(Número total de médicos generales y especialistas en contacto con el paciente en el semestre t / Número de población total en Jalisco en el semestre t) * 1000 </t>
  </si>
  <si>
    <t>0.9</t>
  </si>
  <si>
    <t>1.5</t>
  </si>
  <si>
    <t>0.73</t>
  </si>
  <si>
    <t>81.11</t>
  </si>
  <si>
    <t>Razón de médicos generales y especialistas por cada mil habitantes.</t>
  </si>
  <si>
    <t>189_A1-01-1</t>
  </si>
  <si>
    <t>189</t>
  </si>
  <si>
    <t>Atención medica con calidad a pacientes con dolor crónico o fase terminal, en el Estado de Jalisco.</t>
  </si>
  <si>
    <t xml:space="preserve">Atención interdiciplinaria para pacientes con dolor y cuidados paliativos. </t>
  </si>
  <si>
    <t>Reporte elaborado por la Subdirección General Médica con información proporcionada por PALIA (SRS-SINBA).</t>
  </si>
  <si>
    <t>Las personas acuden a recibir atención interdiciplinaria por parte del personal de enfermería, psicología y trabajo social del Instituto Jalisciense del Dolor y Cuidados Paliativos (PALIA).</t>
  </si>
  <si>
    <t>Son el total de atenciones brindadas por las áreas de enfermería, psicología y trabajo social a pacientes con dolor y cuidados paliativos en el Instituto PALIA.</t>
  </si>
  <si>
    <t>(Número de atenciones Interdisciplinarias otorgadas a pacientes en el Instituto / Número de atenciones Interdisciplinarias programadas a otorgar a pacientes en el Instituto)*100</t>
  </si>
  <si>
    <t>6312.0</t>
  </si>
  <si>
    <t>Subdirección General Médica del OPD Servicios de Salud Jalisco / Instituto Jalisciense del Dolor y Cuidados Paliativos (PALIA).</t>
  </si>
  <si>
    <t>1578.0</t>
  </si>
  <si>
    <t>2087.0</t>
  </si>
  <si>
    <t>132.26</t>
  </si>
  <si>
    <t>3156.0</t>
  </si>
  <si>
    <t>3602.0</t>
  </si>
  <si>
    <t>114.13</t>
  </si>
  <si>
    <t>4734.0</t>
  </si>
  <si>
    <t>5511.0</t>
  </si>
  <si>
    <t>116.41</t>
  </si>
  <si>
    <t>Total de atenciones Interdisciplinarias a pacientes en el Instituto.</t>
  </si>
  <si>
    <t>189_A1-02-1</t>
  </si>
  <si>
    <t>Atenciones mediante procedimientos de intervencionismo para disminuir el consumo de fármacos y mejorar la calidad de vida del paciente.</t>
  </si>
  <si>
    <t>Las personas acuden al Instituto Jalisciense del Dolor y Cuidados Paliativos (PALIA) a recibir procedimientos terapéuticos y se cuenta con el material necesario para otorgar estos.</t>
  </si>
  <si>
    <t xml:space="preserve">Son el total de procedimientos realizados en el consultorio de especialidad que consisten en intervenciones terapéuticas de alta complejidad. </t>
  </si>
  <si>
    <t>(Número de procedimientos de intervencionismo realizados en el Instituto / Número de procedimientos de intervencionismo programados a realizar en el Instituto)*100</t>
  </si>
  <si>
    <t>Procedimiento</t>
  </si>
  <si>
    <t>540.0</t>
  </si>
  <si>
    <t>135.0</t>
  </si>
  <si>
    <t>270.0</t>
  </si>
  <si>
    <t>91.48</t>
  </si>
  <si>
    <t>405.0</t>
  </si>
  <si>
    <t>380.0</t>
  </si>
  <si>
    <t>93.83</t>
  </si>
  <si>
    <t xml:space="preserve">Total de procedimientos de intervencionismo en el Instituto. </t>
  </si>
  <si>
    <t>189_A1-1</t>
  </si>
  <si>
    <t>Consulta externa otorgada a paciente con dolor de difícil control y cuidados paliativos.</t>
  </si>
  <si>
    <t>Las personas acuden a recibir atención médica especializada por parte del Instituto Jalisciense del Dolor y Cuidados Paliativos (PALIA).</t>
  </si>
  <si>
    <t>Son el total de consultas externas otorgadas por médicos con Especialidad en Medicina Paliativa y del Dolor a pacientes con enfermedades  crónico-degenerativas, limitantes y/o amenazantes de la vida en el Instituto PALIA.</t>
  </si>
  <si>
    <t>(Número de consultas de especialidad otorgadas a pacientes en el Instituto en el trimestre t / Número de consultas de especialidad planeadas a pacientes en el Instituto en el trimestre t)*100</t>
  </si>
  <si>
    <t>5500.0</t>
  </si>
  <si>
    <t>21.9</t>
  </si>
  <si>
    <t>43.27</t>
  </si>
  <si>
    <t>87.60</t>
  </si>
  <si>
    <t>86.54</t>
  </si>
  <si>
    <t>Porcentaje de consultas de especialidad otorgadas a pacientes en el Instituto.</t>
  </si>
  <si>
    <t>189_A2-03-1</t>
  </si>
  <si>
    <t xml:space="preserve">Atención interdiciplinaria para pacientes con dolor y cuidados paliativos en domicilio. </t>
  </si>
  <si>
    <t>El personal médico especialista en medicina paliativa y del dolor del Instituto Jalisciense del Dolor y Cuidados Paliativos (PALIA) acude al domicilio de los pacientes con dolor y cuidados paliativos para brindar atención interdiciplinaria.</t>
  </si>
  <si>
    <t>Son el total de atenciones brindadas por las áreas de enfermería, psicología y trabajo social a pacientes con dolor y cuidados paliativos en domicilio.</t>
  </si>
  <si>
    <t>(Número de atenciones Interdisciplinarias en domicilio realizadas / Número de atenciones Interdisciplinarias en domicilio programadas a realizar)*100</t>
  </si>
  <si>
    <t>3091.0</t>
  </si>
  <si>
    <t>1920.0</t>
  </si>
  <si>
    <t>480.0</t>
  </si>
  <si>
    <t>784.0</t>
  </si>
  <si>
    <t>163.33</t>
  </si>
  <si>
    <t>1591.0</t>
  </si>
  <si>
    <t>2341.0</t>
  </si>
  <si>
    <t>2396.0</t>
  </si>
  <si>
    <t>102.35</t>
  </si>
  <si>
    <t>Total de atenciones Interdisciplinarias en domicilio.</t>
  </si>
  <si>
    <t>189_A2-1</t>
  </si>
  <si>
    <t>Atención domiciliaria especializada a pacientes con dolor de difícil control y cuidados paliativos</t>
  </si>
  <si>
    <t xml:space="preserve">El personal de enfermería, psicología y trabajo social del Instituto Jalisciense del Dolor y Cuidados Paliativos (PALIA) acude al domicilio de los pacientes con dolor y cuidados paliativos para brindar atención especializada.
</t>
  </si>
  <si>
    <t>Son el total de atenciones de cuidados  paliativos y del dolor realizadas en domicilio a pacientes con deterioro y limitación funcional producidas por enfermedades limitantes y/o amenazantes de la vida.</t>
  </si>
  <si>
    <t>(Número de atenciones de especialidad a pacientes en domicilio realizadas en el trimestre t / Número de atenciones de especialidad a pacientes en domicilio programadas a realizar en el trimestre t)*100</t>
  </si>
  <si>
    <t>18.1</t>
  </si>
  <si>
    <t>35.91</t>
  </si>
  <si>
    <t>72.40</t>
  </si>
  <si>
    <t>71.82</t>
  </si>
  <si>
    <t>58.0</t>
  </si>
  <si>
    <t>77.33</t>
  </si>
  <si>
    <t>Porcentaje de atenciones de especialidad a pacientes en domicilio.</t>
  </si>
  <si>
    <t>190_A1-01-1</t>
  </si>
  <si>
    <t>190</t>
  </si>
  <si>
    <t xml:space="preserve"> Acceso efectivo a los servicios de salud</t>
  </si>
  <si>
    <t>Prestación de servicios hospitalarios con calidad, eficiencia y satisfacción de los usuarios brindados por el OPD  Servicios de Salud Jalisco</t>
  </si>
  <si>
    <t>Dirección General de Información en Salud (DGIS)</t>
  </si>
  <si>
    <t>Las atenciones que prestan las unidades Hopitalarias del  Organismo de Servicios de Salud tiene apertura para toda la población</t>
  </si>
  <si>
    <t>Este indicador permite monitorear el cumplimiento de la programación del total de servicios otorgados en hospitales del OPD SSJ, los cuales incluyen consultas externas, egresos hospitalarios y urgencias.</t>
  </si>
  <si>
    <t>(Número de servicios otorgados en hospitales ) / (Número de servicios programados a otorgar en hospitales))*100</t>
  </si>
  <si>
    <t>Servicio médico</t>
  </si>
  <si>
    <t>957000.0</t>
  </si>
  <si>
    <t>700000.0</t>
  </si>
  <si>
    <t xml:space="preserve">Dirección de Planeación Institucional / Coordinación de Información e Inteligencia de Datos en Salud.
</t>
  </si>
  <si>
    <t>182422.0</t>
  </si>
  <si>
    <t>107.31</t>
  </si>
  <si>
    <t>430650.0</t>
  </si>
  <si>
    <t>583710.0</t>
  </si>
  <si>
    <t>135.54</t>
  </si>
  <si>
    <t>Información proporcionada por la Coordinación de Información e Inteligencia de Datos en Salud. Posteriormente se procederá a la justificación de los avances.</t>
  </si>
  <si>
    <t>717750.0</t>
  </si>
  <si>
    <t>680101.0</t>
  </si>
  <si>
    <t>94.75</t>
  </si>
  <si>
    <t>Total de servicios otorgados en hospitales.</t>
  </si>
  <si>
    <t>190_A1-02-1</t>
  </si>
  <si>
    <t>Atención médica curativa en las unidades médicas de la red de salud del OPD Servicios de Salud Jalisco para contribuir a la recuperación de la salud de la población.</t>
  </si>
  <si>
    <t>Dirección General de Información en Salud (DGIS)/ SINBA-SIS. Reporte elaborado por la Coordinación de Información e Inteligencia de Datos en Salud.</t>
  </si>
  <si>
    <t>Las consultas que presta el Organismo de Servicios de Salud tiene apertura para toda la población</t>
  </si>
  <si>
    <t>Este indicador permite monitorear el cumplimiento de la programación del total de servicios otorgados por personal médico en las unidades de primer nivel del OPD Servicios de Salud Jalisco.</t>
  </si>
  <si>
    <t>(Número de servicios otorgados en unidades de primer nivel / Número de servicios a otorgar en unidades de primer nivel )*100</t>
  </si>
  <si>
    <t>5093000.0</t>
  </si>
  <si>
    <t>1800000.0</t>
  </si>
  <si>
    <t>926000.0</t>
  </si>
  <si>
    <t>1014327.0</t>
  </si>
  <si>
    <t>109.54</t>
  </si>
  <si>
    <t>2291850.0</t>
  </si>
  <si>
    <t>2202307.0</t>
  </si>
  <si>
    <t>96.09</t>
  </si>
  <si>
    <t>3819750.0</t>
  </si>
  <si>
    <t>3809051.0</t>
  </si>
  <si>
    <t>99.72</t>
  </si>
  <si>
    <t>Total de servicios otorgados en unidades de primer nivel.</t>
  </si>
  <si>
    <t>190_A1-1</t>
  </si>
  <si>
    <t>Servicios de salud otorgados a las personas para atención integral en las unidades de Salud</t>
  </si>
  <si>
    <t>Sistema Nacional de Información Básica en Materia de Salud (SINBA). Subsistema de Información en Salud (SIS). - SEUL</t>
  </si>
  <si>
    <t>Las personas hacen el mejor uso de los servicios de salud otorgados (consultas externas, detecciones, egresos y urgencias) por las unidades médicas del Organismo de Servicios de Salud y que tienen cobertura para toda la población.</t>
  </si>
  <si>
    <t>Este indicador permite monitorear el cumplimiento de la programación del total de servicios otorgados en las unidades del OPD SSJ, los cuales incluyen consultas externas, detecciones de enfermedades para búsqueda o tamizaje, egresos hospitalarios y urgencias; en el primer y segundo nivel de atención.</t>
  </si>
  <si>
    <t>(Número de servicios otorgados en las unidades médicas en el trimestre t) /( Número de servicios proyectados en las unidades médicas en el trimestre t)*100</t>
  </si>
  <si>
    <t>21.75</t>
  </si>
  <si>
    <t>46.04</t>
  </si>
  <si>
    <t>108.75</t>
  </si>
  <si>
    <t>102.31</t>
  </si>
  <si>
    <t>74.2</t>
  </si>
  <si>
    <t>98.93</t>
  </si>
  <si>
    <t>Porcentaje de servicios otorgados en las unidades médicas.</t>
  </si>
  <si>
    <t>190_A1-17-1</t>
  </si>
  <si>
    <t>Adquisición de medicamentos y otros insumos asociados para proporcionarlos de manera gratuita en pro de la mejora de la salud de la población sin seguridad social.</t>
  </si>
  <si>
    <t>Reporte elaborado por la Dirección de Finanzas del OPD Servicios de Salud Jalisco.</t>
  </si>
  <si>
    <t>Las autoridades destinan recurso suficiente para el gasto programado.</t>
  </si>
  <si>
    <t>Este indicador evalúa el cumplimiento del porcentaje de presupuesto destinado a la adquisición de medicamentos e insumos asociados (partidas 25301 y 25401) respecto del gasto operativo, en contraste con el porcentaje programado a fin de garantizar la adquisición de insumos para el otorgamiento gratuito.</t>
  </si>
  <si>
    <t>( Presupuesto total para medicamentos e insumos asociados en el trimestre t / Presupuesto total programado para medicamentos e insumos asociados en el trimestre t )*100</t>
  </si>
  <si>
    <t>Economía</t>
  </si>
  <si>
    <t>Subdirección General de Administración / Dirección de Finanzas del OPD Servicios de Salud Jalisco.</t>
  </si>
  <si>
    <t>Porcentaje del presupuesto total para medicamentos e insumos asociados.</t>
  </si>
  <si>
    <t>190_A1-18_1</t>
  </si>
  <si>
    <t>Atención médica de calidad en los eventos obstétricos realizada por profesionales de la salud.</t>
  </si>
  <si>
    <t>Dirección General de Información en Salud (DGIS)/ SINBA-SIS.</t>
  </si>
  <si>
    <t>La población sin seguridad social decide que la atención del parto sea en los Servicios Estatales de Salud.</t>
  </si>
  <si>
    <t>Este indicador evalúa el cumplimiento de la programación del porcentaje de nacidos vivos en mujeres sin seguridad social atendidos por personal médico, calculado a partir de la proporción de nacidos vivos atendidos por personal médico con relación al total de nacidos vivos de madres sin seguridad social.</t>
  </si>
  <si>
    <t>(Número de nacimientos atendidos por personal médico de mujeres sin seguridad social en el trimestre t/ Número de nacimientos  de mujeres sin seguridad social en el trimestre t)*100</t>
  </si>
  <si>
    <t>99.0</t>
  </si>
  <si>
    <t>95.0</t>
  </si>
  <si>
    <t>99.16</t>
  </si>
  <si>
    <t>99.73</t>
  </si>
  <si>
    <t>100.16</t>
  </si>
  <si>
    <t>100.74</t>
  </si>
  <si>
    <t>99.68</t>
  </si>
  <si>
    <t>100.69</t>
  </si>
  <si>
    <t>Porcentaje de nacidos vivos en mujeres sin seguridad social atendidos por personal médico.</t>
  </si>
  <si>
    <t>190_A2-06-1</t>
  </si>
  <si>
    <t>Implementación de acciones para el fortalecimiento de los servicios de primer nivel de atención en zonas de alto y muy alto grado de marginación.</t>
  </si>
  <si>
    <t>SINBA-SIS / Informe Gerencial del Programa de Fortalecimiento a la Atención Médica (FAM).</t>
  </si>
  <si>
    <t>Las personas en localidades de alta y muy marginación hacen usos de los servicios de salud que prestan en las unidades médicas del OPD-SSJ.</t>
  </si>
  <si>
    <t>Es el total de localidades fortalecidas a través de visitas por las unidades médicas móviles dependientes del programa Fortalecimiento a la Atención Médicas que brindan servicios de atención de salud integral.</t>
  </si>
  <si>
    <t>(Número de localidades atendidas del programa Fortalecimiento a la Atención Médica en el trimestre t / Número de localidades del programa Fortalecimiento a la Atención Médica programadas en el trimestre t )*100</t>
  </si>
  <si>
    <t>85.0</t>
  </si>
  <si>
    <t>272.0</t>
  </si>
  <si>
    <t>Dirección de Participación Social / Programa de Fortalecimiento a la Atención Médica.</t>
  </si>
  <si>
    <t>32.00</t>
  </si>
  <si>
    <t>110.00</t>
  </si>
  <si>
    <t>41.01</t>
  </si>
  <si>
    <t>54.68</t>
  </si>
  <si>
    <t>Porcentaje de localidades del programa Fortalecimiento a la Atención Médica.</t>
  </si>
  <si>
    <t>190_A2-07-1</t>
  </si>
  <si>
    <t>Implementación de acciones a través de las unidades médicas móviles de las redes de servicios de salud para la atención preferente en localidades de alta o muy alta marginación.</t>
  </si>
  <si>
    <t>Reporte elaborado por el Programa de Fortalecimiento a la Atención Médica (FAM).</t>
  </si>
  <si>
    <t>Es el total de acciones (promoción y prevención a la salud) y/o servicios médicos que se brindan mediante las unidades médicas móviles pertenecientes al programa de Fortalecimiento a la Atención Médica en localidades de alto y muy alto grado de marginación.</t>
  </si>
  <si>
    <t>(Número de acciones otorgadas por las unidades médicas móviles (FAM) / Número de acciones programadas a otorgar por las unidades médicas móviles (FAM))*100</t>
  </si>
  <si>
    <t>70000.0</t>
  </si>
  <si>
    <t>108000.0</t>
  </si>
  <si>
    <t xml:space="preserve">Dirección de Participación Social / Programa de Fortalecimiento a la Atención Médica.
</t>
  </si>
  <si>
    <t>18000.0</t>
  </si>
  <si>
    <t>8.936</t>
  </si>
  <si>
    <t>0.05</t>
  </si>
  <si>
    <t>19000.0</t>
  </si>
  <si>
    <t>23101.0</t>
  </si>
  <si>
    <t>121.58</t>
  </si>
  <si>
    <t>44500.0</t>
  </si>
  <si>
    <t>38417.0</t>
  </si>
  <si>
    <t>86.33</t>
  </si>
  <si>
    <t>Total de acciones otorgadas por la unidades médicas móviles (FAM).</t>
  </si>
  <si>
    <t>190_A2-1</t>
  </si>
  <si>
    <t>Atención médica y hospitalaria gratuita y de calidad otorgada a la población en zonas de alta y muy alta marginación.</t>
  </si>
  <si>
    <t>Sistema Nacional de Información Básica en Materia de Salud (SINBA) / Subsistema de Información en Salud (SIS).</t>
  </si>
  <si>
    <t>Son las consultas y detecciones que realizan en unidades de primer nivel en zonas de alta y muy alta marginación con base a la categorización de localidades de CONAPO 2022.</t>
  </si>
  <si>
    <t>(Número de servicios médicos otorgados en zonas marginadas en el semestre t / Número de servicios médicos planeados en zonas marginadas en el semestre t)*100</t>
  </si>
  <si>
    <t>Regional</t>
  </si>
  <si>
    <t>49.28</t>
  </si>
  <si>
    <t>98.56</t>
  </si>
  <si>
    <t>Porcentaje de servicios médicos otorgados en zonas marginadas.</t>
  </si>
  <si>
    <t>190_A3-04-1</t>
  </si>
  <si>
    <t>Implementación de acciones del programa de prevención del cáncer en la mujer (Cáncer de mama y cáncer cérvico uterino).</t>
  </si>
  <si>
    <t>Reporte elaborado por el Programa Cáncer de la Mujer (CAMUJAL).</t>
  </si>
  <si>
    <t>Las mujeres acuden a las unidades 25-64 años de edad acuden a unidad de salud de primer nivel para realizarse las pruebas de tamizaje detección oportuna de acuerdo a su edad y frecuencia del estudio.</t>
  </si>
  <si>
    <t>Este indicador permite monitorear el cumplimiento de la programación del total de estudios realizados para la detección oportuna de lesiones cérvico uterinas y cáncer de mamá (mastografías, citologías, y pruebas de reacción en cadena de la polimerasa (PCR) de virus de papiloma humano (VPH), Exploraciones clínicas de mama); en mujeres sin seguridad social.</t>
  </si>
  <si>
    <t>(Número de estudios para tamizaje de cáncer de la mujer realizados / Número de estudios para tamizaje de cáncer de la mujer programados)*100</t>
  </si>
  <si>
    <t>Estudio</t>
  </si>
  <si>
    <t>105000.0</t>
  </si>
  <si>
    <t>150000.0</t>
  </si>
  <si>
    <t>Dirección de Control y Prevención de Enfermedades/ Programa Estatal de Cáncer de la Mujer.</t>
  </si>
  <si>
    <t>15000.0</t>
  </si>
  <si>
    <t>20221.0</t>
  </si>
  <si>
    <t>134.81</t>
  </si>
  <si>
    <t>50000.0</t>
  </si>
  <si>
    <t>49594.0</t>
  </si>
  <si>
    <t>99.19</t>
  </si>
  <si>
    <t>75200.0</t>
  </si>
  <si>
    <t>107.43</t>
  </si>
  <si>
    <t>Total de estudios para tamizaje de cáncer de la mujer.</t>
  </si>
  <si>
    <t>190_A3-05-1</t>
  </si>
  <si>
    <t>Equipamiento para la búsqueda o tamizaje de patología mamaria y cáncer de mama.</t>
  </si>
  <si>
    <t>Reporte elaborado por la Coordinación de Estadísticas en Salud.</t>
  </si>
  <si>
    <t>Se logra que los mastografos estén en funcionamiento y  obtengan su mayor productividad con beneficio a las mujeres sin seguridad social.</t>
  </si>
  <si>
    <t>Son los mastógrafos en funcionamiento con los que cuenta el OPD Servicios de Salud Jalisco para la realización de estudios en búsqueda de lesiones de patología mamaria y de cáncer de mama.</t>
  </si>
  <si>
    <t>(Número de Equipos médicos de mastografía funcionando en el trimestre t / Número de Equipos médicos de mastografía programados para funcionar en el trimestre t)*100</t>
  </si>
  <si>
    <t>4.0</t>
  </si>
  <si>
    <t>Dirección de Planeación Institucional / Coordinación de Estadísticas en Salud.</t>
  </si>
  <si>
    <t>116.0</t>
  </si>
  <si>
    <t>116.00</t>
  </si>
  <si>
    <t>Porcentaje de equipo médico de mastografía funcionando.</t>
  </si>
  <si>
    <t>190_A3-1</t>
  </si>
  <si>
    <t>Atenciones realizadas a pacientes portadores de enfermedades oncológicas en unidades del OPD Servicios de Salud Jalisco</t>
  </si>
  <si>
    <t>Las personas acuden a las unidades de salud, resultado de las campañas de detección de cáncer.</t>
  </si>
  <si>
    <t>Esta métrica monitorea el porcentaje de atenciones otorgadas mediante consultas y/o detecciones para cáncer de mama, cérvico uterino, próstata, lesiones tumorales, neoplasias en niños, niñas y adolescentes con respecto a la programación planteada a fin de garantizar la atención a la población que presenta este tipo de afecciones.</t>
  </si>
  <si>
    <t>(Número de atenciones otorgadas mediante consultas y/o detecciones oncológicas en el trimestre t / Número de atenciones a otorgar mediante consultas y/o detecciones oncológicas en el trimestre t)*100</t>
  </si>
  <si>
    <t xml:space="preserve">Sistema Nacional de Información Básica en Materia de Salud (SINBA). Subsistema de Información en Salud (SIS) / Dirección de Planeación Institucional / Coordinación de Información e Inteligencia de Datos en Salud.
</t>
  </si>
  <si>
    <t>7.63</t>
  </si>
  <si>
    <t>36.59</t>
  </si>
  <si>
    <t>38.15</t>
  </si>
  <si>
    <t>81.31</t>
  </si>
  <si>
    <t>73.95</t>
  </si>
  <si>
    <t>98.60</t>
  </si>
  <si>
    <t>Porcentaje de atenciones otorgadas mediante consultas y/o detecciones oncológicas.</t>
  </si>
  <si>
    <t>190_A3-19-1</t>
  </si>
  <si>
    <t>Identificación de mujeres a las que se realizaron detecciones oportunas de cáncer cérvico uterino y de mama, cuyo resultado es positivo.</t>
  </si>
  <si>
    <t>Reportes del Programa Cáncer de la Mujer.</t>
  </si>
  <si>
    <t>Las mujeres acuden a realizarse un estudio preventivo para la detección de cáncer cérvico uterino y de mama.</t>
  </si>
  <si>
    <t>Esta métrica describe el total de casos confirmados de cáncer cérvico uterino y de mama detectados mediante las pruebas de tamizaje (VPH, Citologías Cervicales, Exploración Clínica de Mama y Mastografías) a mujeres sin seguridad social, para generar impacto positivo en la mortalidad mediante las detecciones de estadio clínico temprano.</t>
  </si>
  <si>
    <t>(Número de casos confirmados de Cáncer Cérvico Uterino y  Mama / Número de casos programados a confirmar de Cáncer Cérvico Uterino y Mama)*100</t>
  </si>
  <si>
    <t>Caso</t>
  </si>
  <si>
    <t>80.0</t>
  </si>
  <si>
    <t>300.0</t>
  </si>
  <si>
    <t>Dirección de Control y Prevención de Enfermedades / Programa Estatal de Cáncer de la Mujer.</t>
  </si>
  <si>
    <t>66.67</t>
  </si>
  <si>
    <t>Total de casos confirmados de Cáncer Cérvico Uterino y Mama.</t>
  </si>
  <si>
    <t>190_A6-03-1</t>
  </si>
  <si>
    <t>Implementación de acciones para el manejo adecuado y control de pacientes con enfermedades cardiometabólicas (ECM).</t>
  </si>
  <si>
    <t>Reporte elaborado por el Programa de Cardiometabólicas.</t>
  </si>
  <si>
    <t>Las personas que acuden al control de enfermedades cardiometabólicas (ECM) realizan las recomendaciones y se sujetan a su controles de revisión.</t>
  </si>
  <si>
    <t>Este indicador permite evaluar el cumplimiento de la programación del porcentaje de pacientes en tratamiento con diabetes que tienen un adecuado manejo y control de diabetes en unidades del OPD-SSJ.</t>
  </si>
  <si>
    <t>(Número de pacientes diabéticos en tratamiento con manejo y control en el trimestre t / Número de pacientes diabéticos en tratamiento con manejo y control programados en el trimestre t)*100</t>
  </si>
  <si>
    <t>35.0</t>
  </si>
  <si>
    <t xml:space="preserve">Dirección de Control y Prevención de Enfermedades/ Programa Estatal de Cardiometabólicas.
</t>
  </si>
  <si>
    <t>42.0</t>
  </si>
  <si>
    <t>105.00</t>
  </si>
  <si>
    <t>Porcentaje de pacientes diabéticos en tratamiento con manejo y control.</t>
  </si>
  <si>
    <t>190_A6-1</t>
  </si>
  <si>
    <t>Servicios de salud otorgados a las personas para atención integral mediante los programas operativos de Salud</t>
  </si>
  <si>
    <t>Sistema Nacional de Evidencia Epidemiologica (SINAVE) / Informes del Programa de Salud Materna.</t>
  </si>
  <si>
    <t>Los Determinantes Sociales de la Salud influyen en las condiciones sanitarias y en la emergencia actual para con ello coadyuvar en la disminución de los principales problemas de salud pública; en la mejora de la salud de la población en las comunidades mediante la promoción de estilos de vida saludables.</t>
  </si>
  <si>
    <t xml:space="preserve">Son las muertes ocurridas en mujeres durante su embarazo, atención del parto o dentro de los 42 días del puerperio, se utiliza como indicador sensible del desempeño de la salud reproductiva, las que evidencian indirectamente el desempeño de los servicios de salud.
</t>
  </si>
  <si>
    <t>(Número de muertes maternas en mujeres sin seguridad social en el semestre t / Número de muertes maternas en mujeres sin seguridad social programadas en el semestre t)*100</t>
  </si>
  <si>
    <t>Dirección de Control y Prevención de Enfermedades/ Programa Estatal de Salud Materna.</t>
  </si>
  <si>
    <t>53.84</t>
  </si>
  <si>
    <t>107.68</t>
  </si>
  <si>
    <t>Porcentaje de muertes maternas en mujeres sin seguridad social.</t>
  </si>
  <si>
    <t>190_A6-19_1</t>
  </si>
  <si>
    <t>Prevención y control de enfermedades cardiometabólicas (ECM).</t>
  </si>
  <si>
    <t>Sistema de Vigilancia y Estudio de Grupos de Ayuda Mutua (SIVEGAM) / Reporte elaborado por el Programa de Cardiometabólicas.</t>
  </si>
  <si>
    <t>La población se integra a los grupos de ayuda mutua con estrategias educativas que promueven la adopción de un estilo de vida saludable para alcanzar las metas de prevención y control de enfermedades cardiometabólicas (ECM).</t>
  </si>
  <si>
    <t>Este indicador evalúa el cumplimiento de la acreditación de los grupos de ayuda mutua (GAM-EC) para el control de enfermedades cardiometabólicas (ECM) en personas mayores de 19 años con el apoyo del personal de salud.</t>
  </si>
  <si>
    <t>(Número de grupos de ayuda mutua acreditados) / Número de grupos de ayuda programados a acreditar)*100</t>
  </si>
  <si>
    <t>Grupo</t>
  </si>
  <si>
    <t>21.0</t>
  </si>
  <si>
    <t>Dirección de Control y Prevención de Enfermedades / Programa de Cardiometabólicas.</t>
  </si>
  <si>
    <t>3.0</t>
  </si>
  <si>
    <t>7.0</t>
  </si>
  <si>
    <t>140.00</t>
  </si>
  <si>
    <t>Información proporcionada por el área correspondiente. Posteriormente se procederá a la justificación de los avances</t>
  </si>
  <si>
    <t>Total de grupos de ayuda mutua (GAM) acreditados.</t>
  </si>
  <si>
    <t>190_A6-20_1</t>
  </si>
  <si>
    <t>Evaluación de calidad de vida mediante de la detección de dificit funcional en adultos mayores.</t>
  </si>
  <si>
    <t>Dirección General de Promoción y Prevención a la Salud/ SINBA-SIS / Reporte elaborado por el Programa de Adulto mayor.</t>
  </si>
  <si>
    <t>La persona adulta mayor acude a alguna unidad médica y el personal de salud realiza la detección de dificit funcional.</t>
  </si>
  <si>
    <t>Este indicador mide el total de detecciones de actividades de vida básica e instrumental para mejorar la calidad de vida en adultos mayores.</t>
  </si>
  <si>
    <t>(Número de detecciones de actividades de vida básica e instrumental realizadas/ Número de detecciones de actividades de vida básica e instrumental programadas)*100</t>
  </si>
  <si>
    <t>Detección</t>
  </si>
  <si>
    <t>39256.0</t>
  </si>
  <si>
    <t>78530.0</t>
  </si>
  <si>
    <t>Dirección de Control y Prevención de Enfermedades / Programa de Adulto mayor.</t>
  </si>
  <si>
    <t>9816.0</t>
  </si>
  <si>
    <t>8706.0</t>
  </si>
  <si>
    <t>88.69</t>
  </si>
  <si>
    <t>19632.0</t>
  </si>
  <si>
    <t>16795.0</t>
  </si>
  <si>
    <t>85.55</t>
  </si>
  <si>
    <t>29448.0</t>
  </si>
  <si>
    <t>26243.0</t>
  </si>
  <si>
    <t>89.12</t>
  </si>
  <si>
    <t>Total de detecciones de actividades de vida básica e instrumental.</t>
  </si>
  <si>
    <t>190_E2-1</t>
  </si>
  <si>
    <t>Medidas de atención brindadas a la población vulnerable por el cambio climático</t>
  </si>
  <si>
    <t>Los habitantes de la Cuenca Lerma - Santiago acuden a las unidades de Salud del OPD Servicios de Salud Jalisco</t>
  </si>
  <si>
    <t>Esta métrica monitorea el cumplimiento de la programación del total de servicios otorgados a la población vulnerable (detecciones y consultas) en unidades de salud localizadas en la cuenca del Río Santiago a fin de monitorear y mitigar los efectos en la salud en esta zona por el cambio climático.</t>
  </si>
  <si>
    <t>(Número de servicios otorgados en la cuenca (Río Santiago) en el trimestre t / Número de servicios a otorgar en la cuenca (Río Santiago) en el trimestre t )*100</t>
  </si>
  <si>
    <t>17.5</t>
  </si>
  <si>
    <t>36.0</t>
  </si>
  <si>
    <t>73.0</t>
  </si>
  <si>
    <t>28.57</t>
  </si>
  <si>
    <t>59.37</t>
  </si>
  <si>
    <t>163.26</t>
  </si>
  <si>
    <t>164.92</t>
  </si>
  <si>
    <t>90.6</t>
  </si>
  <si>
    <t>124.11</t>
  </si>
  <si>
    <t>Porcentaje de servicios otorgados en la cuenca (Río Santiago).</t>
  </si>
  <si>
    <t>190_E2-15_1</t>
  </si>
  <si>
    <t>Monitoreo de la propagación del virus SARS-COV 2 que afecta la salud de la población.</t>
  </si>
  <si>
    <t>Radar Jalisco y Sistema Único de Información para la Vigilancia Epidemiológica (SUIVE). Secretaría de Salud / Dirección de Evidencia e Inteligencia en Salud.</t>
  </si>
  <si>
    <t>Se cuenta con unidades de salud que realizan la identificación de casos con el uso de pruebas PCR.</t>
  </si>
  <si>
    <t>Cantidad de casos positivos de SARS-COV-2 confirmados de acuerdo a los criterios de vigilancia centinela.</t>
  </si>
  <si>
    <t>(Número de casos confirmados de virus SARS-COV 2 / Número de casos programados a confirmar de virus SARS-COV 2)*100</t>
  </si>
  <si>
    <t>3272.0</t>
  </si>
  <si>
    <t>470000.0</t>
  </si>
  <si>
    <t>Dirección General de Salud Pública/ Dirección de Evidencia e Inteligencia en Salud.</t>
  </si>
  <si>
    <t>2051.0</t>
  </si>
  <si>
    <t>273.47</t>
  </si>
  <si>
    <t xml:space="preserve">Información proporcionada por el área correspondiente y se justificara posteriormente </t>
  </si>
  <si>
    <t>2496.0</t>
  </si>
  <si>
    <t>192.00</t>
  </si>
  <si>
    <t>3073.0</t>
  </si>
  <si>
    <t>3048.0</t>
  </si>
  <si>
    <t>Total de casos confirmados de virus SARS-COV 2.</t>
  </si>
  <si>
    <t>190_E2-16-1</t>
  </si>
  <si>
    <t>Atención breve y oportuna a los casos de picadura de alacrán.</t>
  </si>
  <si>
    <t xml:space="preserve">Sistema Único de Información para la Vigilancia Epidemiológica (SUIVE). Dirección General de Epidemiología / Reporte elaborado por el Programa de Intoxicación por Artrópodos. </t>
  </si>
  <si>
    <t>Las personas que fueron victimas de una picadura de Alacrán acuden a las unidades del OPD - SSJ.</t>
  </si>
  <si>
    <t>Esta métrica describe el total de personas que fueron atendidas por intoxicación por veneno de alacrán registrados en el Sistema Único de Información para la Vigilancia Epidemiológica (SUIVE).</t>
  </si>
  <si>
    <t>(Número de casos de intoxicación por picadura de alacrán / Número de casos de intoxicación por picadura de alacrán programados)*100</t>
  </si>
  <si>
    <t>36873.0</t>
  </si>
  <si>
    <t>32986.0</t>
  </si>
  <si>
    <t>Dirección de Control y Prevención de Enfermedades / Programa de Intoxicación por Artrópodos.</t>
  </si>
  <si>
    <t>7517.0</t>
  </si>
  <si>
    <t>4998.0</t>
  </si>
  <si>
    <t>66.49</t>
  </si>
  <si>
    <t>19350.0</t>
  </si>
  <si>
    <t>15963.0</t>
  </si>
  <si>
    <t>82.50</t>
  </si>
  <si>
    <t>28839.0</t>
  </si>
  <si>
    <t>26547.0</t>
  </si>
  <si>
    <t>92.05</t>
  </si>
  <si>
    <t>Total de casos de intoxicación por picadura de alacrán.</t>
  </si>
  <si>
    <t>190_G1-1</t>
  </si>
  <si>
    <t>Atenciones especializadas otorgadas a niñas y mujeres víctimas de violencia</t>
  </si>
  <si>
    <t>Informe General de Avances (IGA) / Reporte del Programa de Violencia Familiar y de Género.</t>
  </si>
  <si>
    <t>Las Mujeres acuden a los Servicios Especializados de atención a la violencia de manera oportuna.</t>
  </si>
  <si>
    <t>Este indicador permite evaluar el cumplimiento de la programación de la proporción de mujeres víctimas de violencia a las que se les brinda atención especializada (atención psicológica), calculada a partir del total de mujeres víctimas que reciben atención especializada en relación con el total de mujeres detectadas como víctimas de violencia en las unidades de salud del OPD SSJ.</t>
  </si>
  <si>
    <t>(Número de mujeres víctimas de violencia que reciben atención especializada en el trimestre t  / Número de mujeres víctimas de violencia con herramienta de detección positiva en el trimestre t)*100</t>
  </si>
  <si>
    <t>Dirección de Control y Prevención de Enfermedades / Programa de Violencia Familiar y Género.</t>
  </si>
  <si>
    <t>92.0</t>
  </si>
  <si>
    <t>92.00</t>
  </si>
  <si>
    <t>Porcentaje de mujeres víctimas de violencia que reciben atención especializada.</t>
  </si>
  <si>
    <t>190_G1-13-1</t>
  </si>
  <si>
    <t>Atención oportuna otorgada a mujeres, adolescentes y niñas víctimas de violación sexual con base en la NOM-046-SSA2-2005.</t>
  </si>
  <si>
    <t>Reporte del Programa de Violencia Familiar y de Género.</t>
  </si>
  <si>
    <t>Se cumplan con los requisitos que menciona la de la NOM 046-SSA2-2005 para que se otorgue tratamientos de profilaxis para VIH.</t>
  </si>
  <si>
    <t xml:space="preserve">Esta métrica monitorea el cumplimiento de la programación del porcentaje de tratamientos de profilaxis para VIH, administrados con oportunidad a casos de violación sexual en mujeres, adolescentes y niñas que cumplan el 100% de los criterios de la NOM 046- SSA2-2005, llegando antes de las 72 horas de transcurrido el evento. </t>
  </si>
  <si>
    <t>(Número de tratamientos de profilaxis para VIH otorgados en el trimestre t / Número de tratamientos de profilaxis para VIH a otorgar en el trimestre t)*100</t>
  </si>
  <si>
    <t>89.0</t>
  </si>
  <si>
    <t>98.0</t>
  </si>
  <si>
    <t>89.00</t>
  </si>
  <si>
    <t>98.00</t>
  </si>
  <si>
    <t>99.00</t>
  </si>
  <si>
    <t>Porcentaje de tratamientos de profilaxis para VIH.</t>
  </si>
  <si>
    <t>190_G1-14-1</t>
  </si>
  <si>
    <t>Atención subsecuente a víctimas de violencia con base en la NOM-046-SSA2-2005.</t>
  </si>
  <si>
    <t>Las mujeres victimas de violencia acudan a las consultas subsecuentes.</t>
  </si>
  <si>
    <t>Este indicador permite evaluar el cumplimiento de la programación de la razón de atenciones psicológicas subsecuentes a víctimas de violencia con respecto a las atenciones de primera vez, calculado a partir del cociente de consultas subsecuentes con relación a las consultas de primera vez que se otorgan a las mujeres que acuden a unidades del OPD -SSJ víctimas de violencia. Con base a los protocolos de atención establecidos en la NOM- 046-SSA2- 2005 que menciona que son 6 atenciones subsecuentes a víctimas de violencia.</t>
  </si>
  <si>
    <t>(Número de atenciones subsecuentes a víctimas de violencia en el trimestre t  / Número de atenciones psicológicas de primera vez  en el trimestre t )</t>
  </si>
  <si>
    <t>1.54</t>
  </si>
  <si>
    <t>2.98</t>
  </si>
  <si>
    <t>38.50</t>
  </si>
  <si>
    <t>74.50</t>
  </si>
  <si>
    <t>75.00</t>
  </si>
  <si>
    <t>Razón de atenciones subsecuentes a víctimas de violencia.</t>
  </si>
  <si>
    <t>190_G1-15_1</t>
  </si>
  <si>
    <t>Capacitaciones dirigidas al personal de salud para brindar adecuada atención a mujeres víctimas de violencia.</t>
  </si>
  <si>
    <t>El personal de salud brinda asesoría, consejería de calidad a mujeres violentadas, sobre la atención médica de la violación sexual y procedimientos de interrupción voluntaria del embarazo en los casos de violación sexual.</t>
  </si>
  <si>
    <t>Este indicador permite conocer el cumplimiento del plan de capacitaciones programado para el personal médico y de enfermería para la atención, orientación, consejería y referencia oportuna a víctimas de violencia con apego a la NOM 046-SSA2-2005.</t>
  </si>
  <si>
    <t>(Número de Capacitaciones para brindar atención a víctimas de violencia realizadas / Número de Capacitaciones para brindar atención a víctimas de violencia programadas)*100</t>
  </si>
  <si>
    <t>12.0</t>
  </si>
  <si>
    <t>2.0</t>
  </si>
  <si>
    <t>50.00</t>
  </si>
  <si>
    <t>125.00</t>
  </si>
  <si>
    <t>13.0</t>
  </si>
  <si>
    <t>108.33</t>
  </si>
  <si>
    <t>Total de capacitaciones para brindar atención a víctimas de violencia.</t>
  </si>
  <si>
    <t>190_G1-16_1</t>
  </si>
  <si>
    <t>Capacitación para jóvenes y adolescentes a través de platicas con la finalidad de evitar la violencia de género.</t>
  </si>
  <si>
    <t xml:space="preserve">
Informe General de Avances (IGA) / Reporte del Programa de Violencia Familiar y de Género.</t>
  </si>
  <si>
    <t>Los adolecentes mejoran su percepción ante la violencia familiar y de género después de acudir a las platicas organizadas para tal propósito.</t>
  </si>
  <si>
    <t>Este indicador monitorea la realización de talleres dirigidos a jóvenes y adolescentes para la prevención de violencia sexual  y de la violencia en el noviazgo, a fin de que los adolescentes mejoren su percepción ante la violencia familiar y de género.</t>
  </si>
  <si>
    <t>(Número de talleres de prevención de violencia en el noviazgo realizadas / Número de talleres de prevención de violencia en el noviazgo programadas )*100</t>
  </si>
  <si>
    <t>Taller</t>
  </si>
  <si>
    <t>16.0</t>
  </si>
  <si>
    <t xml:space="preserve">Dirección de Control y Prevención de Enfermedades / Programa de Violencia Familiar y Género.
</t>
  </si>
  <si>
    <t>8.0</t>
  </si>
  <si>
    <t>112.50</t>
  </si>
  <si>
    <t>24.0</t>
  </si>
  <si>
    <t>133.33</t>
  </si>
  <si>
    <t>Total de talleres de prevención de violencia en el noviazgo.</t>
  </si>
  <si>
    <t>190_I4-08-1</t>
  </si>
  <si>
    <t>Identificación temprana para prevenir riesgo de padecimientos de desorden metabólico en el recién nacido</t>
  </si>
  <si>
    <t>Dirección General de Información en Salud (DGIS)/ SINBA-SIS. / Reporte del Programa Salud Perinatal.</t>
  </si>
  <si>
    <t>Las madres de los recién nacidos acuden a recibir el tamiz metabólico neonatal antes del 5to día de vida del menor.</t>
  </si>
  <si>
    <t>Este indicador evalúa el  cumplimiento de la programación del total de pruebas de tamizajes realizados a neonatos del tercero y hasta el quinto día de vida para identificar a aquellos que están en riesgo de padecer desórdenes metabólicos serios que son tratables.</t>
  </si>
  <si>
    <t>(Número de pruebas de tamiz metabólico neonatal realizadas / Número de pruebas de tamiz metabólico neonatal programadas a realizar )*100</t>
  </si>
  <si>
    <t>52000.0</t>
  </si>
  <si>
    <t xml:space="preserve">Dirección de Control y Prevención de Enfermedades / Programa Estatal de Salud Perinatal.
</t>
  </si>
  <si>
    <t>13000.0</t>
  </si>
  <si>
    <t>9578.0</t>
  </si>
  <si>
    <t>73.68</t>
  </si>
  <si>
    <t>21224.0</t>
  </si>
  <si>
    <t>106.12</t>
  </si>
  <si>
    <t>36000.0</t>
  </si>
  <si>
    <t>33276.0</t>
  </si>
  <si>
    <t>92.43</t>
  </si>
  <si>
    <t>Total de pruebas de tamiz metabólico neonatal.</t>
  </si>
  <si>
    <t>190_I4-09-1</t>
  </si>
  <si>
    <t>Atención a la población menor de 5 años afectada por enfermedades diarreicas agudas y cólera a través de acciones focalizadas.</t>
  </si>
  <si>
    <t>Dirección General de Información en Salud (DGIS)/ SINBA-SIS / Reporte elaborado por el Programa Estatal de Salud en la Infancia y la Adolescencia.</t>
  </si>
  <si>
    <t>Las madres, padres o tutores atienden las recomendaciones para evitar deshidratación en los niños.</t>
  </si>
  <si>
    <t>Es el porcentaje de atenciones a niñas y niños menores de 5 años que acuden a consulta por una enfermedad diarreica y son atendidos con un tratamiento de manejo simple, que se refiere al manejo de medidas generales como lavado de manos, preparación del suero con agua hervida y la administración del Vida Suero Oral.</t>
  </si>
  <si>
    <t>(Número de infantes menores de 5 años que acuden por enfermedad diarreica aguda y reciben manejo simple en el trimestre t / Número de infantes menores de 5 años que acuden por enfermedad diarreica aguda en el trimestre t))*100</t>
  </si>
  <si>
    <t xml:space="preserve">Dirección de Control y Prevención de Enfermedades / Programa Estatal de Salud en la Infancia y la Adolescencia.
</t>
  </si>
  <si>
    <t>96.0</t>
  </si>
  <si>
    <t>108.89</t>
  </si>
  <si>
    <t>106.67</t>
  </si>
  <si>
    <t>97.0</t>
  </si>
  <si>
    <t>107.78</t>
  </si>
  <si>
    <t>Porcentaje de enfermedades diarreicas con manejo simple en infantes.</t>
  </si>
  <si>
    <t>190_I4-1</t>
  </si>
  <si>
    <t>Servicios de salud otorgados a niñas, niños y adolescentes para promover su desarrollo integral</t>
  </si>
  <si>
    <t>Los menores de 20 años acuden a hacer uso de los servicios otorgados por la unidades médicas del OPD- SSJ.</t>
  </si>
  <si>
    <t>Este indicador evalúa el cumplimiento de la programación del porcentaje de consultas a la población menor a 20 años en unidades del OPD Servicios de Salud Jalisco.</t>
  </si>
  <si>
    <t xml:space="preserve">(Número de consultas médicas otorgadas a niñas, niños y adolescentes en el trimestre t / Número de consultas médicas planeadas a niñas, niños y adolescentes programadas a realizar en el trimestre t)*100
 </t>
  </si>
  <si>
    <t>19.09</t>
  </si>
  <si>
    <t>36.2</t>
  </si>
  <si>
    <t>95.45</t>
  </si>
  <si>
    <t>80.44</t>
  </si>
  <si>
    <t>63.64</t>
  </si>
  <si>
    <t>84.85</t>
  </si>
  <si>
    <t>Porcentaje de consultas médicas otorgadas a niñas, niños y adolescentes.</t>
  </si>
  <si>
    <t>190_I4-10_1</t>
  </si>
  <si>
    <t>Servicios de salud comunitarios otorgados para la protección y desarrollo de las niñas, niños y adolescentes</t>
  </si>
  <si>
    <t>Dirección General de Información en Salud (DGIS) / Sistema Nacional de Información Básica en Materia de Salud  SIMBA-SIS. /Reporte elaborado por el Programa Estatal de Salud en la Infancia y la Adolescencia.</t>
  </si>
  <si>
    <t>Las madres y/o padres de los niños reciban orientación y se sensibilicen sobre la importancia de acudir a control nutricional.</t>
  </si>
  <si>
    <t>Este indicador mide el porcentaje de niñas y niños menores de 5 años que están en control nutricional de peso para la talla atendidos en unidades del OPD Servicios de Salud Jalisco.</t>
  </si>
  <si>
    <t>(Número de infantes en control nutricional para la talla en el trimestre t / Número de infantes que presentan desnutrición, obesidad o sobrepeso en consulta en el trimestre t)*100</t>
  </si>
  <si>
    <t>Dirección de Control y Prevención de Enfermedades / Programa de Infancia y Adolescencia.</t>
  </si>
  <si>
    <t>81.7</t>
  </si>
  <si>
    <t>250.0</t>
  </si>
  <si>
    <t>204.25</t>
  </si>
  <si>
    <t>625.00</t>
  </si>
  <si>
    <t>59.0</t>
  </si>
  <si>
    <t>147.50</t>
  </si>
  <si>
    <t>Porcentaje de infantes en control de peso para la talla.</t>
  </si>
  <si>
    <t>190_I4-11_1</t>
  </si>
  <si>
    <t>Promoción de estados nutricionales adecuados en niñas y niños como parte de la adopción de estilos de vida   saludables para la prevención de enfermedades.</t>
  </si>
  <si>
    <t>Dirección General de Información en Salud (DGIS) / Sistema Nacional de Información Básica en Materia de Salud SINBA-SIS. / Reporte elaborado por el Programa Estatal de Salud en la Infancia y la Adolescencia.</t>
  </si>
  <si>
    <t>Se logra incrementar la proporción de niñas y niños con un índice de masa corporal normal, mediante la orientación nutricional y el control del índice de masa corporal.</t>
  </si>
  <si>
    <t xml:space="preserve">Este indicador mide el porcentaje de niñas y niños en control por un índice de masa corporal alterado atendido en unidades del OPD Servicios de Salud Jalisco. </t>
  </si>
  <si>
    <t>(Número de infantes mayores de 5 años en control por índice de masa corporal en el trimestre t ) / Número infantes atendidos mayores de 5 años por desnutrición, sobrepeso y obesidad en el trimestre t)*100</t>
  </si>
  <si>
    <t>75.4</t>
  </si>
  <si>
    <t>229.0</t>
  </si>
  <si>
    <t>125.67</t>
  </si>
  <si>
    <t>381.67</t>
  </si>
  <si>
    <t>62.0</t>
  </si>
  <si>
    <t>103.33</t>
  </si>
  <si>
    <t>Porcentaje de infantes en control por índice de masa corporal.</t>
  </si>
  <si>
    <t>190_I4-12_1</t>
  </si>
  <si>
    <t>Prevención y detección oportuna de cáncer en la infancia y la adolescencia.</t>
  </si>
  <si>
    <t>Dirección General de Información en Salud (DGIS) / Sistema Nacional de Información Básica en Materia de Salud SINBA-SIS. / Reporte elaborado por el Programa de Infancia y Adolescencia.</t>
  </si>
  <si>
    <t>Los médicos realizan atención integral  en los niños niñas y adolescentes en la consulta de primera vez en el año en curso.</t>
  </si>
  <si>
    <t>Este indicador evalúa el la aplicación de cédulas para la detección oportuna de cáncer en la infancia y la adolescencia (en niños de 0 a 10 años y adolescentes de 10 a 19 años), con respecto al total de cédulas programadas a aplicarse.</t>
  </si>
  <si>
    <t>(Número de cédulas aplicadas para detección de cáncer infantil / Número de cédulas de detección de cáncer infantil programadas a aplicar)*100</t>
  </si>
  <si>
    <t>Cédula</t>
  </si>
  <si>
    <t>71000.0</t>
  </si>
  <si>
    <t>82400.0</t>
  </si>
  <si>
    <t>25000.0</t>
  </si>
  <si>
    <t>10376.0</t>
  </si>
  <si>
    <t>41.50</t>
  </si>
  <si>
    <t>35700.0</t>
  </si>
  <si>
    <t>30769.0</t>
  </si>
  <si>
    <t>86.19</t>
  </si>
  <si>
    <t>57000.0</t>
  </si>
  <si>
    <t>54509.0</t>
  </si>
  <si>
    <t>95.63</t>
  </si>
  <si>
    <t>Total de cédulas aplicadas para detección de cáncer infantil.</t>
  </si>
  <si>
    <t>190_I4-13_1</t>
  </si>
  <si>
    <t>Atención de las enfermedades respiratorias con tratamiento sintomático.</t>
  </si>
  <si>
    <t>Dirección General de Información en Salud (DGIS)/ SINBA-SIS / Reporte elaborado por el Programa de Salud de la Infancia y  la Adolescencia.</t>
  </si>
  <si>
    <t>Los servicios que presta el Organismo de Servicios de Salud tiene apertura para la atención oportuna de enfermedades respiratorias.</t>
  </si>
  <si>
    <t>Es el porcentaje de atenciones a niños menores de 5 años que acuden a consulta por una infección respiratoria, cuyo manejo de esta enfermedad sea sintomático y sin recetarle antibiótico.</t>
  </si>
  <si>
    <t>(Número de infantes con infección respiratoria aguda que reciben tratamiento sintomático en el trimestre t / Número de infantes con infección respiratoria aguda en el trimestre t)*100</t>
  </si>
  <si>
    <t>Dirección de Control y Prevención de Enfermedades / Programa de Salud de la Infancia y  la Adolescencia.</t>
  </si>
  <si>
    <t>62.6</t>
  </si>
  <si>
    <t>65.0</t>
  </si>
  <si>
    <t>104.33</t>
  </si>
  <si>
    <t>63.0</t>
  </si>
  <si>
    <t>Porcentaje de infantes con infección respiratoria aguda con tratamiento sintomático.</t>
  </si>
  <si>
    <t>190_I4-14_01</t>
  </si>
  <si>
    <t>Atenciones multidisciplinarias para los pacientes de 0 a 19 años con diagnóstico de diabetes mellitus tipo 1</t>
  </si>
  <si>
    <t xml:space="preserve">Reporte elaborado por el Programa de Cardiometabólicas.
</t>
  </si>
  <si>
    <t>Se realizan las campañas de comunicación social para dar difusión de la estrategia, las personas acuden a la unidad para su diagnóstico y se realiza el registro de pacientes en el registro estatal de pacientes.</t>
  </si>
  <si>
    <t>Este indicador mide el total de niñas y niños atendidos, diagnosticados y en tratamiento con Diabetes Mellitus tipo 1 en el Centro de Salud Rosales con base a la logística planeada por la Secretaria de Salud Jalisco.</t>
  </si>
  <si>
    <t xml:space="preserve">(Número de niñas y niños atendidos,
diagnosticados y en tratamiento con
Diabetes Mellitus tipo 1 en el trimestre t / Número de niñas y niños programados a atender, diagnosticar y mantener en tratamiento con Diabetes Mellitus tipo 1 en el trimestre t)*100
</t>
  </si>
  <si>
    <t>Niño y niña</t>
  </si>
  <si>
    <t>350.0</t>
  </si>
  <si>
    <t>375.0</t>
  </si>
  <si>
    <t>Total de niñas y niños atendidos, diagnosticados y en tratamiento con Diabetes Mellitus tipo 1</t>
  </si>
  <si>
    <t>193_A1-02-1</t>
  </si>
  <si>
    <t>4</t>
  </si>
  <si>
    <t>Rectoría del Sistema de Salud</t>
  </si>
  <si>
    <t>193</t>
  </si>
  <si>
    <t>Fortalecimiento del Sistema Integral de Salud</t>
  </si>
  <si>
    <t>Implementación de acciones que aporten a los objetivos institucionales logrando un mejor desempeño; garantizando la eficiencia, eficacia, economía, transparencia y honradez.</t>
  </si>
  <si>
    <t>Reporte de la Coordinación de Evaluación del OPD-SSJ.</t>
  </si>
  <si>
    <t>La sociedad es participe de las actividades de salud para fortalecer la salud de la población</t>
  </si>
  <si>
    <t>Son los resultados de carácter positivo en el desempeño de los procesos de prestación de servicios</t>
  </si>
  <si>
    <t>(Número de componentes de la MIR con desempeño aprobatorio en el trimestre t / Número de componentes de la MIR en el trimestre t)*100</t>
  </si>
  <si>
    <t>2021</t>
  </si>
  <si>
    <t>Dirección de Planeación Institucional / Coordinación de Evaluación del OPD Servicios de Salud Jalisco.</t>
  </si>
  <si>
    <t>Claridad,Relevancia,Economía,Monitoreable,Adecuado</t>
  </si>
  <si>
    <t>El indicador cuenta con una claridad necesaria para su interpretación, cuenta con una  dimensión relevante respecto a la medición del objetivo, la información del mismo cuenta con un costo razonable, es sujeto de verificación independiente y aporta una base para evaluar el desempeño.</t>
  </si>
  <si>
    <t xml:space="preserve">maria.masini@jalisco.gob.mx </t>
  </si>
  <si>
    <t>61.53</t>
  </si>
  <si>
    <t>76.91</t>
  </si>
  <si>
    <t>93.75</t>
  </si>
  <si>
    <t>84.61</t>
  </si>
  <si>
    <t>105.76</t>
  </si>
  <si>
    <t>Porcentaje de componentes de la MIR con desempeño aprobatorio.</t>
  </si>
  <si>
    <t>193_A1-06-1</t>
  </si>
  <si>
    <t>Capacitación al personal que conforma la Unidad de Igualdad de Género.</t>
  </si>
  <si>
    <t>Reporte del Programa de Igualdad de Género del OPD Servicios de Salud Jalisco.</t>
  </si>
  <si>
    <t>Los integrantes de la UIG asisten a las sesiones programadas.</t>
  </si>
  <si>
    <t xml:space="preserve">Esta métrica describe el total de sesiones realizadas por la UIG para fortalecer las acciones de cultura institucional para la igualdad, logrando la difusión y promoción de los derechos humanos. </t>
  </si>
  <si>
    <t>(Número de sesiones realizadas por la Unidad de Igualdad de Género / Número de sesiones programadas por la Unidad de Igualdad de Género )*100</t>
  </si>
  <si>
    <t>Sesión</t>
  </si>
  <si>
    <t>Dirección de Control y Prevención de Enfermedades / Programa de Igualdad de Género.</t>
  </si>
  <si>
    <t>Total de sesiones por la Unidad de Igualdad de Género.</t>
  </si>
  <si>
    <t>193_A1-1</t>
  </si>
  <si>
    <t>Acciones de planeación, administración, gestión y evaluación realizadas para mejora de la calidad y efectividad de los servicios de salud</t>
  </si>
  <si>
    <t>Reporte elaborado por la Subdirección General Médica.</t>
  </si>
  <si>
    <t>Se realizan las encuestas por parte de los gestores de calidad y avales ciudadanos en las unidades del OPD-SSJ.</t>
  </si>
  <si>
    <t xml:space="preserve">Este indicador presenta el porcentaje de pacientes encuestados que están satisfechos con el Trato Adecuado y Digno respecto del numero de pacientes encuestados según los Lineamientos emitidos por la Dirección General de Calidad y Educación en Salud. </t>
  </si>
  <si>
    <t>(Número de  pacientes encuestados que están satisfechos con el trato adecuado y digno en el semestre t / Número de  pacientes encuestados en el semestre t)*100</t>
  </si>
  <si>
    <t>Subdirección General Médica del OPD Servicios de Salud Jalisco  / Coordinación de Regulación y Calidad.</t>
  </si>
  <si>
    <t xml:space="preserve">El indicador cuenta con una claridad necesaria para su interpretación, cuenta con una  dimensión relevante respecto a la medición del objetivo, la información del mismo cuenta con un costo razonable, es sujeto de verificación independiente, aporta una base para evaluar el desempeño, y cuenta con información distinta de los demás indicadores.    </t>
  </si>
  <si>
    <t>90.47</t>
  </si>
  <si>
    <t>100.52</t>
  </si>
  <si>
    <t>Porcentaje global de trato digno en la prestación de servicios.</t>
  </si>
  <si>
    <t>193_A2-03-1</t>
  </si>
  <si>
    <t>Atención a solicitudes de transparencia, de acceso a datos personales y ARCO, garantizando el ejercicio del derecho de acceso a la información pública.</t>
  </si>
  <si>
    <t>Reporte elaborado por la Unidad de Transparencia del OPD Servicios de Salud Jalisco.</t>
  </si>
  <si>
    <t>Las y los jaliscienses hacen uso de su derecho a la información publica de los organismos gubernamentales a través de solicitudes de información a la Unidad de Transparencia del OPD - SSJ.</t>
  </si>
  <si>
    <t>Son el total de las solicitudes atendidas de ejercicio de derecho de acceso a información pública y ejercicio de derechos ARCO, por medio de las cuales las personas pueden ejercer su derecho de acceso a la información pública, así como de acceso, rectificación, cancelación y oposición al tratamiento de sus datos personales.</t>
  </si>
  <si>
    <t>(Número de solicitudes atendidas por la Unidad de Transparencia / Número de solicitudes programadas a atener por la Unidad de Transparencia)*100</t>
  </si>
  <si>
    <t>Solicitud</t>
  </si>
  <si>
    <t>2010.0</t>
  </si>
  <si>
    <t xml:space="preserve">Unidad de Transparencia del OPD Servicios de Salud Jalisco.
</t>
  </si>
  <si>
    <t>Lic. Ana Gabriela Bacquerie Alarcón</t>
  </si>
  <si>
    <t>Titular de la Unidad de Transparencia y Protección de Datos Personales del OPD- SSJ.</t>
  </si>
  <si>
    <t>ana.bacquerie@jalisco.gob.mx</t>
  </si>
  <si>
    <t>500.0</t>
  </si>
  <si>
    <t>413.0</t>
  </si>
  <si>
    <t>82.60</t>
  </si>
  <si>
    <t>950.0</t>
  </si>
  <si>
    <t>815.0</t>
  </si>
  <si>
    <t>85.79</t>
  </si>
  <si>
    <t>1212.0</t>
  </si>
  <si>
    <t>80.80</t>
  </si>
  <si>
    <t>Total de solicitudes atendidas por la Unidad de Transparencia.</t>
  </si>
  <si>
    <t>193_A2-04-1</t>
  </si>
  <si>
    <t>Representación y asesoría legales para la correcta salvaguarda y defensa de los intereses del organismo de salud.</t>
  </si>
  <si>
    <t>Dirección Jurídica del OPD Servicios de Salud Jalisco</t>
  </si>
  <si>
    <t>Las resoluciones de las autoridades  para atender las solicitudes de laudos</t>
  </si>
  <si>
    <t xml:space="preserve">Es la proporción de resoluciones atendidas con relación a los laudos notificados tras la resolución del arbitraje que detrmine la autoridad en la materia.
</t>
  </si>
  <si>
    <t>(Número de laudos atendidos en el ejercicio fiscal en el trimestre t / Número de laudos en el ejercicio fiscal en el trimestre t)*100</t>
  </si>
  <si>
    <t xml:space="preserve">Dirección Jurídica del OPD  Servicios de Salud Jalisco.
</t>
  </si>
  <si>
    <t xml:space="preserve">El indicador cuenta con una claridad necesaria para su interpretación, cuenta con una  dimensión relevante respecto a la medición del objetivo, la información del mismo cuenta con un costo razonable, es sujeto de verificación independiente, aporta una base para evaluar el desempeño, y cuenta con información distinta de los demás indicadores.  </t>
  </si>
  <si>
    <t>Lic. Karla Córdova Medina</t>
  </si>
  <si>
    <t>Directora Jurídica del OPD SSJ.</t>
  </si>
  <si>
    <t>karla.cordova@jalisco.gob.mx</t>
  </si>
  <si>
    <t>Porcentaje de laudos atendidos en el ejercicio fiscal.</t>
  </si>
  <si>
    <t>193_A2-05-1</t>
  </si>
  <si>
    <t>Atención a las inconformidades de los usuarios y prevención de actos de corrupción y control para el logro de objetivos y metas de la institución.</t>
  </si>
  <si>
    <t>Reporte elaborado por el Órgano Interno de Control del OPD Servicios de Salud Jalisco.</t>
  </si>
  <si>
    <t>Los usuarios de los servicios de salud del organismo, presentan inconformidades de diferentes tipos, al igual que se planean auditorias internas.</t>
  </si>
  <si>
    <t>Total de Acciones realizadas por el Órgano Interno de Control con la finalidad de prevenir, corregir y sancionar actos de corrupción; y para promover, evaluar y fortalecer el buen funcionamiento del control interno en el organismo.</t>
  </si>
  <si>
    <t>(Número de acciones de control interno realizadas / Número de acciones de control interno programadas a realizar)*100</t>
  </si>
  <si>
    <t>800.0</t>
  </si>
  <si>
    <t>Órgano Interno de Control del OPD Servicios de Salud Jalisco.</t>
  </si>
  <si>
    <t>Lic. Abish Denhep Plascencia Patiño</t>
  </si>
  <si>
    <t>Titular del Órgano Interno de Control</t>
  </si>
  <si>
    <t>abish.plascencia@jalisco.gob.mx</t>
  </si>
  <si>
    <t>200.0</t>
  </si>
  <si>
    <t>196.0</t>
  </si>
  <si>
    <t>535.0</t>
  </si>
  <si>
    <t>133.75</t>
  </si>
  <si>
    <t>Incremento registrado por el Órgano Interno de Control de este organismo.</t>
  </si>
  <si>
    <t>823.0</t>
  </si>
  <si>
    <t>137.17</t>
  </si>
  <si>
    <t>Total de acciones del Órgano Interno de Control.</t>
  </si>
  <si>
    <t>193_A2-1</t>
  </si>
  <si>
    <t>Acciones jurídicas, de transparencia y  de control interno  realizadas para mejora de los servicios de salud</t>
  </si>
  <si>
    <t>Las diversas áreas internas del OPD Servicios de Salud Jalisco entregan información para actualización y/o validación de los datos.</t>
  </si>
  <si>
    <t>Esta métrica mide el porcentaje de actualización y/o validación de 14 fracciones en el portal de transparencia estatal (Sistema Integral de Transparencia del Gobierno del Estado de Jalisco (SITGEJ).</t>
  </si>
  <si>
    <t>(Número de fracciones actualizadas del portal de transparencia estatal en el trimestre t / Número de fracciones del portal de transparencia estatal en el trimestre t)*100</t>
  </si>
  <si>
    <t>Porcentaje de actualización del portal de transparencia estatal.</t>
  </si>
  <si>
    <t>No hay calendarización en el 4to trimestre, indicador cuya avance al cierre no tendra información por el tipo de acumulación</t>
  </si>
  <si>
    <t xml:space="preserve">Reporte de Avances al 4to Trimestre MIR </t>
  </si>
  <si>
    <t>OPD Servicios de Salud Jalisco</t>
  </si>
  <si>
    <t>*Extracto del reporte anexo en digital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</si>
</sst>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6" x14ac:knownFonts="1">
    <font>
      <sz val="11"/>
      <color theme="1"/>
      <name val="Aptos Narrow"/>
      <family val="2"/>
      <scheme val="minor"/>
    </font>
    <font>
      <sz val="11"/>
      <color theme="1"/>
      <name val="Aptos Narrow"/>
      <family val="2"/>
      <scheme val="minor"/>
    </font>
    <font>
      <sz val="18"/>
      <color theme="1"/>
      <name val="Aptos Narrow"/>
      <family val="2"/>
      <scheme val="minor"/>
    </font>
    <font>
      <b/>
      <sz val="11"/>
      <color rgb="FF000000"/>
      <name val="Aptos Narrow"/>
      <family val="2"/>
      <scheme val="minor"/>
    </font>
    <font>
      <sz val="11"/>
      <color rgb="FF000000"/>
      <name val="Aptos Narrow"/>
      <family val="2"/>
      <scheme val="minor"/>
    </font>
    <font>
      <b/>
      <sz val="28"/>
      <color theme="1"/>
      <name val="Aptos Narrow"/>
      <family val="2"/>
      <scheme val="minor"/>
    </font>
  </fonts>
  <fills count="12">
    <fill>
      <patternFill patternType="none"/>
    </fill>
    <fill>
      <patternFill patternType="gray125"/>
    </fill>
    <fill>
      <patternFill patternType="solid">
        <fgColor rgb="FFFFFF00"/>
        <bgColor indexed="64"/>
      </patternFill>
    </fill>
    <fill>
      <patternFill patternType="solid">
        <fgColor rgb="FF00B050"/>
        <bgColor indexed="64"/>
      </patternFill>
    </fill>
    <fill>
      <patternFill patternType="solid">
        <fgColor rgb="FF8C8B8B"/>
        <bgColor indexed="64"/>
      </patternFill>
    </fill>
    <fill>
      <patternFill patternType="solid">
        <fgColor theme="3" tint="0.59999389629810485"/>
        <bgColor indexed="64"/>
      </patternFill>
    </fill>
    <fill>
      <patternFill patternType="solid">
        <fgColor theme="6" tint="0.39997558519241921"/>
        <bgColor indexed="64"/>
      </patternFill>
    </fill>
    <fill>
      <patternFill patternType="solid">
        <fgColor rgb="FFFFC000"/>
        <bgColor indexed="64"/>
      </patternFill>
    </fill>
    <fill>
      <patternFill patternType="solid">
        <fgColor rgb="FFFFFFFF"/>
        <bgColor indexed="64"/>
      </patternFill>
    </fill>
    <fill>
      <patternFill patternType="solid">
        <fgColor rgb="FF008000"/>
        <bgColor indexed="64"/>
      </patternFill>
    </fill>
    <fill>
      <patternFill patternType="solid">
        <fgColor rgb="FFFF00FF"/>
        <bgColor indexed="64"/>
      </patternFill>
    </fill>
    <fill>
      <patternFill patternType="solid">
        <fgColor rgb="FFFF0000"/>
        <bgColor indexed="64"/>
      </patternFill>
    </fill>
  </fills>
  <borders count="7">
    <border>
      <left/>
      <right/>
      <top/>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39">
    <xf numFmtId="0" fontId="0" fillId="0" borderId="0" xfId="0"/>
    <xf numFmtId="0" fontId="2" fillId="0" borderId="2" xfId="0" applyFont="1" applyBorder="1" applyAlignment="1">
      <alignment horizontal="left" wrapText="1"/>
    </xf>
    <xf numFmtId="0" fontId="2" fillId="0" borderId="3" xfId="0" applyFont="1" applyBorder="1" applyAlignment="1">
      <alignment horizontal="left" wrapText="1"/>
    </xf>
    <xf numFmtId="0" fontId="3" fillId="4" borderId="4" xfId="0" applyFont="1" applyFill="1" applyBorder="1" applyAlignment="1">
      <alignment horizontal="center" vertical="center" wrapText="1"/>
    </xf>
    <xf numFmtId="0" fontId="3" fillId="5" borderId="4" xfId="0" applyFont="1" applyFill="1" applyBorder="1" applyAlignment="1">
      <alignment horizontal="center" vertical="center" wrapText="1"/>
    </xf>
    <xf numFmtId="9" fontId="3" fillId="6" borderId="4" xfId="2" applyFont="1" applyFill="1" applyBorder="1" applyAlignment="1">
      <alignment horizontal="center" vertical="center" wrapText="1"/>
    </xf>
    <xf numFmtId="0" fontId="3" fillId="7" borderId="4" xfId="0" applyFont="1" applyFill="1" applyBorder="1" applyAlignment="1">
      <alignment horizontal="center" vertical="center" wrapText="1"/>
    </xf>
    <xf numFmtId="43" fontId="3" fillId="7" borderId="4" xfId="1" applyFont="1" applyFill="1" applyBorder="1" applyAlignment="1">
      <alignment horizontal="center" vertical="center" wrapText="1"/>
    </xf>
    <xf numFmtId="0" fontId="0" fillId="0" borderId="0" xfId="0" applyAlignment="1">
      <alignment horizontal="center" vertical="center" wrapText="1"/>
    </xf>
    <xf numFmtId="0" fontId="0" fillId="8" borderId="4" xfId="0" applyFill="1" applyBorder="1" applyAlignment="1">
      <alignment horizontal="left" vertical="center" wrapText="1"/>
    </xf>
    <xf numFmtId="9" fontId="0" fillId="0" borderId="5" xfId="0" applyNumberFormat="1" applyBorder="1" applyAlignment="1">
      <alignment horizontal="center" vertical="center" wrapText="1"/>
    </xf>
    <xf numFmtId="0" fontId="0" fillId="0" borderId="4" xfId="0" applyBorder="1" applyAlignment="1" applyProtection="1">
      <alignment wrapText="1"/>
      <protection locked="0"/>
    </xf>
    <xf numFmtId="0" fontId="0" fillId="0" borderId="4" xfId="0" applyBorder="1" applyAlignment="1">
      <alignment wrapText="1"/>
    </xf>
    <xf numFmtId="9" fontId="0" fillId="0" borderId="5" xfId="2" applyFont="1" applyBorder="1" applyAlignment="1">
      <alignment horizontal="center" vertical="center" wrapText="1"/>
    </xf>
    <xf numFmtId="0" fontId="0" fillId="0" borderId="0" xfId="0" applyAlignment="1">
      <alignment wrapText="1"/>
    </xf>
    <xf numFmtId="9" fontId="0" fillId="0" borderId="0" xfId="2" applyFont="1" applyAlignment="1">
      <alignment horizontal="center" vertical="center" wrapText="1"/>
    </xf>
    <xf numFmtId="0" fontId="0" fillId="0" borderId="0" xfId="0" applyAlignment="1">
      <alignment horizontal="center" wrapText="1"/>
    </xf>
    <xf numFmtId="0" fontId="2" fillId="2" borderId="1" xfId="0" applyFont="1" applyFill="1" applyBorder="1" applyAlignment="1">
      <alignment horizontal="center" wrapText="1"/>
    </xf>
    <xf numFmtId="0" fontId="2" fillId="2" borderId="0" xfId="0" applyFont="1" applyFill="1" applyAlignment="1">
      <alignment horizontal="center" wrapText="1"/>
    </xf>
    <xf numFmtId="0" fontId="2" fillId="3" borderId="0" xfId="0" applyFont="1" applyFill="1" applyAlignment="1">
      <alignment horizontal="center" wrapText="1"/>
    </xf>
    <xf numFmtId="0" fontId="2" fillId="0" borderId="0" xfId="0" applyFont="1" applyAlignment="1">
      <alignment horizontal="center" wrapText="1"/>
    </xf>
    <xf numFmtId="0" fontId="0" fillId="0" borderId="4" xfId="0" applyBorder="1" applyAlignment="1">
      <alignment horizontal="center" vertical="center" wrapText="1"/>
    </xf>
    <xf numFmtId="0" fontId="0" fillId="8" borderId="4" xfId="0" applyFill="1" applyBorder="1" applyAlignment="1">
      <alignment horizontal="center" vertical="center" wrapText="1"/>
    </xf>
    <xf numFmtId="4" fontId="0" fillId="8" borderId="4" xfId="0" applyNumberFormat="1" applyFill="1" applyBorder="1" applyAlignment="1">
      <alignment horizontal="left" vertical="center" wrapText="1"/>
    </xf>
    <xf numFmtId="0" fontId="3" fillId="9" borderId="4" xfId="0" applyFont="1" applyFill="1" applyBorder="1" applyAlignment="1">
      <alignment horizontal="center" vertical="center" wrapText="1"/>
    </xf>
    <xf numFmtId="0" fontId="0" fillId="8" borderId="4" xfId="0" applyFill="1" applyBorder="1" applyAlignment="1" applyProtection="1">
      <alignment horizontal="center" vertical="center" wrapText="1"/>
      <protection locked="0"/>
    </xf>
    <xf numFmtId="0" fontId="0" fillId="8" borderId="5" xfId="0" applyFill="1" applyBorder="1" applyAlignment="1" applyProtection="1">
      <alignment horizontal="center" vertical="center" wrapText="1"/>
      <protection locked="0"/>
    </xf>
    <xf numFmtId="0" fontId="4" fillId="8" borderId="4" xfId="0" applyFont="1" applyFill="1" applyBorder="1" applyAlignment="1">
      <alignment horizontal="center" vertical="center" wrapText="1"/>
    </xf>
    <xf numFmtId="0" fontId="0" fillId="8" borderId="5" xfId="0" applyFill="1" applyBorder="1" applyAlignment="1">
      <alignment horizontal="center" vertical="center" wrapText="1"/>
    </xf>
    <xf numFmtId="0" fontId="0" fillId="0" borderId="4" xfId="1" applyNumberFormat="1" applyFont="1" applyBorder="1" applyAlignment="1">
      <alignment horizontal="center" vertical="center" wrapText="1"/>
    </xf>
    <xf numFmtId="9" fontId="0" fillId="8" borderId="6" xfId="2"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10" borderId="4" xfId="0" applyFont="1" applyFill="1" applyBorder="1" applyAlignment="1">
      <alignment horizontal="center" vertical="center" wrapText="1"/>
    </xf>
    <xf numFmtId="0" fontId="3" fillId="11" borderId="4" xfId="0" applyFont="1" applyFill="1" applyBorder="1" applyAlignment="1">
      <alignment horizontal="center" vertical="center" wrapText="1"/>
    </xf>
    <xf numFmtId="3" fontId="0" fillId="8" borderId="4" xfId="0" applyNumberFormat="1" applyFill="1" applyBorder="1" applyAlignment="1" applyProtection="1">
      <alignment horizontal="center" vertical="center" wrapText="1"/>
      <protection locked="0"/>
    </xf>
    <xf numFmtId="0" fontId="3" fillId="8" borderId="4" xfId="0" applyFont="1" applyFill="1" applyBorder="1" applyAlignment="1">
      <alignment horizontal="center" vertical="center" wrapText="1"/>
    </xf>
    <xf numFmtId="43" fontId="0" fillId="0" borderId="0" xfId="1" applyFont="1" applyAlignment="1">
      <alignment horizontal="center" vertical="center" wrapText="1"/>
    </xf>
    <xf numFmtId="0" fontId="5" fillId="0" borderId="0" xfId="0" applyFont="1" applyAlignment="1">
      <alignment horizontal="left" wrapText="1"/>
    </xf>
    <xf numFmtId="0" fontId="0" fillId="0" borderId="0" xfId="0" applyAlignment="1">
      <alignment horizontal="left" wrapText="1"/>
    </xf>
  </cellXfs>
  <cellStyles count="3">
    <cellStyle name="Millares" xfId="1" builtinId="3"/>
    <cellStyle name="Normal" xfId="0" builtinId="0"/>
    <cellStyle name="Porcentaje" xfId="2" builtinId="5"/>
  </cellStyles>
  <dxfs count="4">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b/>
        <i val="0"/>
        <color theme="7" tint="-0.24994659260841701"/>
      </font>
      <fill>
        <patternFill>
          <bgColor theme="7"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s://presupuestociudadano.jalisco.gob.mx/Sid/reporte_avance/6080/cuarto/2022" TargetMode="External"/><Relationship Id="rId21" Type="http://schemas.openxmlformats.org/officeDocument/2006/relationships/hyperlink" Target="https://drive.google.com/drive/folders/1F_X1EH9LynCF9RHdN4VY_XHYEXOQIWaJ" TargetMode="External"/><Relationship Id="rId42" Type="http://schemas.openxmlformats.org/officeDocument/2006/relationships/hyperlink" Target="https://cgpe.udg.mx/informacion-institucional/tableros-institucionales/estadisticas-estrategicas" TargetMode="External"/><Relationship Id="rId47" Type="http://schemas.openxmlformats.org/officeDocument/2006/relationships/hyperlink" Target="https://cgpe.udg.mx/informacion-institucional/tableros-institucionales/estadisticas-estrategicas" TargetMode="External"/><Relationship Id="rId63" Type="http://schemas.openxmlformats.org/officeDocument/2006/relationships/hyperlink" Target="https://transparencia.jalisco.gob.mx/informacion_tematica/1" TargetMode="External"/><Relationship Id="rId68" Type="http://schemas.openxmlformats.org/officeDocument/2006/relationships/hyperlink" Target="https://programas.app.jalisco.gob.mx/programas/panel/programa/302%20%20%20%20%20%20%20%20%20%20/2023" TargetMode="External"/><Relationship Id="rId7" Type="http://schemas.openxmlformats.org/officeDocument/2006/relationships/hyperlink" Target="https://drive.google.com/drive/folders/1Ogk4xYHNoSWktX-6_OZMDi5iS7kMyNiK" TargetMode="External"/><Relationship Id="rId2" Type="http://schemas.openxmlformats.org/officeDocument/2006/relationships/hyperlink" Target="https://drive.google.com/drive/folders/1CO8Zj3z8w7jLt41l967ywJRFp7Hha4ke" TargetMode="External"/><Relationship Id="rId16" Type="http://schemas.openxmlformats.org/officeDocument/2006/relationships/hyperlink" Target="https://drive.google.com/drive/folders/1z2h9HKCWJPOvztRaNDYr5NwcEHVs8LF2" TargetMode="External"/><Relationship Id="rId29" Type="http://schemas.openxmlformats.org/officeDocument/2006/relationships/hyperlink" Target="https://cgpe.udg.mx/informacion-institucional/tableros-institucionales/estadisticas-estrategicas" TargetMode="External"/><Relationship Id="rId11" Type="http://schemas.openxmlformats.org/officeDocument/2006/relationships/hyperlink" Target="https://drive.google.com/drive/folders/1p5mhOOdFYI4OeoGkNS0apW2e2IIVQ5df" TargetMode="External"/><Relationship Id="rId24" Type="http://schemas.openxmlformats.org/officeDocument/2006/relationships/hyperlink" Target="https://presupuestociudadano.jalisco.gob.mx/Sid/reporte_avance/6080/cuarto/2022" TargetMode="External"/><Relationship Id="rId32" Type="http://schemas.openxmlformats.org/officeDocument/2006/relationships/hyperlink" Target="https://cgpe.udg.mx/informacion-institucional/tableros-institucionales/estadisticas-estrategicas" TargetMode="External"/><Relationship Id="rId37" Type="http://schemas.openxmlformats.org/officeDocument/2006/relationships/hyperlink" Target="https://cgpe.udg.mx/informacion-institucional/tableros-institucionales/estadisticas-estrategicas" TargetMode="External"/><Relationship Id="rId40" Type="http://schemas.openxmlformats.org/officeDocument/2006/relationships/hyperlink" Target="https://cgpe.udg.mx/informacion-institucional/tableros-institucionales/estadisticas-estrategicas" TargetMode="External"/><Relationship Id="rId45" Type="http://schemas.openxmlformats.org/officeDocument/2006/relationships/hyperlink" Target="https://cgpe.udg.mx/informacion-institucional/tableros-institucionales/estadisticas-estrategicas" TargetMode="External"/><Relationship Id="rId53" Type="http://schemas.openxmlformats.org/officeDocument/2006/relationships/hyperlink" Target="http://transparencia.info.jalisco.gob.mx/transparencia/organismo/312;" TargetMode="External"/><Relationship Id="rId58" Type="http://schemas.openxmlformats.org/officeDocument/2006/relationships/hyperlink" Target="https://siop.jalisco.gob.mx/content/fondereg-2023" TargetMode="External"/><Relationship Id="rId66" Type="http://schemas.openxmlformats.org/officeDocument/2006/relationships/hyperlink" Target="https://semadet.jalisco.gob.mx/medio-ambiente/calidad-del-aire%20y%20Publicaci&#243;n%20en%20Periodico%20Oficial%20del%20Estado%20de%20Jalisco%202024,%20&#193;rea%20responsable:%20Direcci&#243;n%20General%20de%20la%20Calidad%20del%20Aire." TargetMode="External"/><Relationship Id="rId5" Type="http://schemas.openxmlformats.org/officeDocument/2006/relationships/hyperlink" Target="https://drive.google.com/drive/folders/1q0kqMBdlxxR94wvJlJcu1mtj59pgppLF" TargetMode="External"/><Relationship Id="rId61" Type="http://schemas.openxmlformats.org/officeDocument/2006/relationships/hyperlink" Target="https://siop.jalisco.gob.mx/content/fondereg-2023" TargetMode="External"/><Relationship Id="rId19" Type="http://schemas.openxmlformats.org/officeDocument/2006/relationships/hyperlink" Target="https://drive.google.com/drive/folders/1F_X1EH9LynCF9RHdN4VY_XHYEXOQIWaJ" TargetMode="External"/><Relationship Id="rId14" Type="http://schemas.openxmlformats.org/officeDocument/2006/relationships/hyperlink" Target="https://drive.google.com/drive/folders/1VO9kfZH4UkLiWRWoDfvz7bJxcw4NcBgs" TargetMode="External"/><Relationship Id="rId22" Type="http://schemas.openxmlformats.org/officeDocument/2006/relationships/hyperlink" Target="https://www.seajal.org/comite-coordinador/programa-de-trabajo/informes/" TargetMode="External"/><Relationship Id="rId27" Type="http://schemas.openxmlformats.org/officeDocument/2006/relationships/hyperlink" Target="https://cgpe.udg.mx/informacion-institucional/tableros-institucionales/estadisticas-estrategicas" TargetMode="External"/><Relationship Id="rId30" Type="http://schemas.openxmlformats.org/officeDocument/2006/relationships/hyperlink" Target="https://cgpe.udg.mx/informacion-institucional/tableros-institucionales/estadisticas-estrategicas" TargetMode="External"/><Relationship Id="rId35" Type="http://schemas.openxmlformats.org/officeDocument/2006/relationships/hyperlink" Target="https://cgpe.udg.mx/informacion-institucional/tableros-institucionales/estadisticas-estrategicas" TargetMode="External"/><Relationship Id="rId43" Type="http://schemas.openxmlformats.org/officeDocument/2006/relationships/hyperlink" Target="https://cgpe.udg.mx/informacion-institucional/tableros-institucionales/estadisticas-estrategicas" TargetMode="External"/><Relationship Id="rId48" Type="http://schemas.openxmlformats.org/officeDocument/2006/relationships/hyperlink" Target="https://static1.squarespace.com/static/6148cc814957ab5ff0e98e85/t/64a34176b31656124a49c447/1688420726155/Malla+curricular+ECRO.pdf" TargetMode="External"/><Relationship Id="rId56" Type="http://schemas.openxmlformats.org/officeDocument/2006/relationships/hyperlink" Target="http://transparencia.info.jalisco.gob.mx/transparencia/organismo/312" TargetMode="External"/><Relationship Id="rId64" Type="http://schemas.openxmlformats.org/officeDocument/2006/relationships/hyperlink" Target="https://setrans.jalisco.gob.mx/contacto-setrans,%20informaci&#243;n%20generada%20y%20resguardada%20por%20la%20Direcci&#243;n%20General%20de%20Supervisi&#243;n%20al%20Transporte%20P&#250;blico" TargetMode="External"/><Relationship Id="rId69" Type="http://schemas.openxmlformats.org/officeDocument/2006/relationships/hyperlink" Target="https://www.transparenciapresupuestaria.gob.mx/en/PTP/EntidadesFederativas" TargetMode="External"/><Relationship Id="rId8" Type="http://schemas.openxmlformats.org/officeDocument/2006/relationships/hyperlink" Target="https://drive.google.com/drive/folders/13gj0rHbyfBluP3RMdA0aeGwgY-P920FQ" TargetMode="External"/><Relationship Id="rId51" Type="http://schemas.openxmlformats.org/officeDocument/2006/relationships/hyperlink" Target="http://transparencia.info.jalisco.gob.mx/transparencia/organismo/312;" TargetMode="External"/><Relationship Id="rId3" Type="http://schemas.openxmlformats.org/officeDocument/2006/relationships/hyperlink" Target="https://drive.google.com/drive/folders/1SJZyVWJUWdY-JnArHgiRakIPKIsQeNt2" TargetMode="External"/><Relationship Id="rId12" Type="http://schemas.openxmlformats.org/officeDocument/2006/relationships/hyperlink" Target="https://drive.google.com/drive/folders/1LV64NeDPCRgHgc9KTFplFf_vG7X2Iqz4" TargetMode="External"/><Relationship Id="rId17" Type="http://schemas.openxmlformats.org/officeDocument/2006/relationships/hyperlink" Target="https://drive.google.com/drive/folders/1CR59DpKTy8kAG458vDewV6o-pOQuYLpY" TargetMode="External"/><Relationship Id="rId25" Type="http://schemas.openxmlformats.org/officeDocument/2006/relationships/hyperlink" Target="https://presupuestociudadano.jalisco.gob.mx/Sid/reporte_avance/6080/cuarto/2022" TargetMode="External"/><Relationship Id="rId33" Type="http://schemas.openxmlformats.org/officeDocument/2006/relationships/hyperlink" Target="https://cgpe.udg.mx/informacion-institucional/tableros-institucionales/estadisticas-estrategicas" TargetMode="External"/><Relationship Id="rId38" Type="http://schemas.openxmlformats.org/officeDocument/2006/relationships/hyperlink" Target="https://cgpe.udg.mx/informacion-institucional/tableros-institucionales/estadisticas-estrategicas" TargetMode="External"/><Relationship Id="rId46" Type="http://schemas.openxmlformats.org/officeDocument/2006/relationships/hyperlink" Target="https://cgpe.udg.mx/informacion-institucional/tableros-institucionales/estadisticas-estrategicas" TargetMode="External"/><Relationship Id="rId59" Type="http://schemas.openxmlformats.org/officeDocument/2006/relationships/hyperlink" Target="https://siop.jalisco.gob.mx/content/fondereg-2023" TargetMode="External"/><Relationship Id="rId67" Type="http://schemas.openxmlformats.org/officeDocument/2006/relationships/hyperlink" Target="https://drive.google.com/drive/folders/1MgpHnHFAZttnUuPv8sCp2Ek7VsDQJNDW" TargetMode="External"/><Relationship Id="rId20" Type="http://schemas.openxmlformats.org/officeDocument/2006/relationships/hyperlink" Target="https://drive.google.com/drive/folders/1LV64NeDPCRgHgc9KTFplFf_vG7X2Iqz4" TargetMode="External"/><Relationship Id="rId41" Type="http://schemas.openxmlformats.org/officeDocument/2006/relationships/hyperlink" Target="https://cgpe.udg.mx/informacion-institucional/tableros-institucionales/estadisticas-estrategicas" TargetMode="External"/><Relationship Id="rId54" Type="http://schemas.openxmlformats.org/officeDocument/2006/relationships/hyperlink" Target="http://transparencia.info.jalisco.gob.mx/transparencia/organismo/312" TargetMode="External"/><Relationship Id="rId62" Type="http://schemas.openxmlformats.org/officeDocument/2006/relationships/hyperlink" Target="https://transparencia.jalisco.gob.mx/informacion_tematica/82/subseccion/84" TargetMode="External"/><Relationship Id="rId70" Type="http://schemas.openxmlformats.org/officeDocument/2006/relationships/printerSettings" Target="../printerSettings/printerSettings1.bin"/><Relationship Id="rId1" Type="http://schemas.openxmlformats.org/officeDocument/2006/relationships/hyperlink" Target="https://transparencia.jalisco.gob.mx/" TargetMode="External"/><Relationship Id="rId6" Type="http://schemas.openxmlformats.org/officeDocument/2006/relationships/hyperlink" Target="https://drive.google.com/drive/folders/1tikqxU7H-G4HJQAAXE3MDb204g1zI5zG" TargetMode="External"/><Relationship Id="rId15" Type="http://schemas.openxmlformats.org/officeDocument/2006/relationships/hyperlink" Target="https://drive.google.com/drive/folders/1tDRwFM1kq1ikh8_U_GMTc1bmXP8WzUlD" TargetMode="External"/><Relationship Id="rId23" Type="http://schemas.openxmlformats.org/officeDocument/2006/relationships/hyperlink" Target="https://www.seajal.org/comite-coordinador/programa-de-trabajo/informes/" TargetMode="External"/><Relationship Id="rId28" Type="http://schemas.openxmlformats.org/officeDocument/2006/relationships/hyperlink" Target="https://cgpe.udg.mx/informacion-institucional/tableros-institucionales/estadisticas-estrategicas" TargetMode="External"/><Relationship Id="rId36" Type="http://schemas.openxmlformats.org/officeDocument/2006/relationships/hyperlink" Target="https://cgpe.udg.mx/informacion-institucional/tableros-institucionales/estadisticas-estrategicas" TargetMode="External"/><Relationship Id="rId49" Type="http://schemas.openxmlformats.org/officeDocument/2006/relationships/hyperlink" Target="http://transparencia.info.jalisco.gob.mx/transparencia/organismo/312;" TargetMode="External"/><Relationship Id="rId57" Type="http://schemas.openxmlformats.org/officeDocument/2006/relationships/hyperlink" Target="http://168.255.120.70:8084/INEANumeros/" TargetMode="External"/><Relationship Id="rId10" Type="http://schemas.openxmlformats.org/officeDocument/2006/relationships/hyperlink" Target="https://drive.google.com/drive/folders/1EcIWyRJqeN6TYErQx1DnpEYP0xDkwnlF" TargetMode="External"/><Relationship Id="rId31" Type="http://schemas.openxmlformats.org/officeDocument/2006/relationships/hyperlink" Target="https://cgpe.udg.mx/informacion-institucional/tableros-institucionales/estadisticas-estrategicas" TargetMode="External"/><Relationship Id="rId44" Type="http://schemas.openxmlformats.org/officeDocument/2006/relationships/hyperlink" Target="https://cgpe.udg.mx/informacion-institucional/tableros-institucionales/estadisticas-estrategicas" TargetMode="External"/><Relationship Id="rId52" Type="http://schemas.openxmlformats.org/officeDocument/2006/relationships/hyperlink" Target="http://transparencia.info.jalisco.gob.mx/transparencia/organismo/312;" TargetMode="External"/><Relationship Id="rId60" Type="http://schemas.openxmlformats.org/officeDocument/2006/relationships/hyperlink" Target="https://siop.jalisco.gob.mx/content/fondereg-2023" TargetMode="External"/><Relationship Id="rId65" Type="http://schemas.openxmlformats.org/officeDocument/2006/relationships/hyperlink" Target="https://www.infomex.jalisco.org.mx/infomex.jalisco,%20informaci&#243;n%20generada%20y%20resguardada%20por%20la%20Direcci&#243;n%20de%20lo%20Contencioso" TargetMode="External"/><Relationship Id="rId4" Type="http://schemas.openxmlformats.org/officeDocument/2006/relationships/hyperlink" Target="https://drive.google.com/drive/folders/1Xjm9WXnKn5U-_8FR_T8nMjMzl4zj-YL5" TargetMode="External"/><Relationship Id="rId9" Type="http://schemas.openxmlformats.org/officeDocument/2006/relationships/hyperlink" Target="https://drive.google.com/drive/folders/1jV-_fwxT3BtpZCL3saH2h9pnbnvuWeuW" TargetMode="External"/><Relationship Id="rId13" Type="http://schemas.openxmlformats.org/officeDocument/2006/relationships/hyperlink" Target="https://drive.google.com/drive/folders/1F_X1EH9LynCF9RHdN4VY_XHYEXOQIWaJ" TargetMode="External"/><Relationship Id="rId18" Type="http://schemas.openxmlformats.org/officeDocument/2006/relationships/hyperlink" Target="https://drive.google.com/drive/folders/1LV64NeDPCRgHgc9KTFplFf_vG7X2Iqz4" TargetMode="External"/><Relationship Id="rId39" Type="http://schemas.openxmlformats.org/officeDocument/2006/relationships/hyperlink" Target="https://cgpe.udg.mx/informacion-institucional/tableros-institucionales/estadisticas-estrategicas" TargetMode="External"/><Relationship Id="rId34" Type="http://schemas.openxmlformats.org/officeDocument/2006/relationships/hyperlink" Target="https://cgpe.udg.mx/informacion-institucional/tableros-institucionales/estadisticas-estrategicas" TargetMode="External"/><Relationship Id="rId50" Type="http://schemas.openxmlformats.org/officeDocument/2006/relationships/hyperlink" Target="http://transparencia.info.jalisco.gob.mx/transparencia/organismo/312;" TargetMode="External"/><Relationship Id="rId55" Type="http://schemas.openxmlformats.org/officeDocument/2006/relationships/hyperlink" Target="http://transparencia.info.jalisco.gob.mx/transparencia/organismo/312;%20Reportes%20de%20los%20Responsables%20de%20cada%20Programa%20Educativo;%20Reportes%20de%20Control%20Escolar;%20Informes%20presentados%20a%20&#211;rgano%20de%20Gobiern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F1A38-F191-4261-8A13-B2A6DC866B66}">
  <sheetPr>
    <pageSetUpPr fitToPage="1"/>
  </sheetPr>
  <dimension ref="A1:DE82"/>
  <sheetViews>
    <sheetView tabSelected="1" topLeftCell="E9" workbookViewId="0">
      <selection sqref="A1:XFD1"/>
    </sheetView>
  </sheetViews>
  <sheetFormatPr baseColWidth="10" defaultColWidth="9.140625" defaultRowHeight="15" outlineLevelCol="2" x14ac:dyDescent="0.25"/>
  <cols>
    <col min="1" max="1" width="13.140625" style="14" hidden="1" customWidth="1"/>
    <col min="2" max="2" width="13" style="14" hidden="1" customWidth="1"/>
    <col min="3" max="3" width="10.85546875" style="14" hidden="1" customWidth="1"/>
    <col min="4" max="4" width="19" style="14" hidden="1" customWidth="1"/>
    <col min="5" max="5" width="6" style="14" customWidth="1"/>
    <col min="6" max="6" width="9.42578125" style="14" customWidth="1"/>
    <col min="7" max="7" width="4.7109375" style="14" customWidth="1"/>
    <col min="8" max="8" width="9.7109375" style="14" customWidth="1"/>
    <col min="9" max="9" width="7.85546875" style="14" customWidth="1"/>
    <col min="10" max="10" width="13.28515625" style="14" customWidth="1"/>
    <col min="11" max="11" width="10.7109375" style="14" hidden="1" customWidth="1"/>
    <col min="12" max="12" width="25.7109375" style="14" hidden="1" customWidth="1"/>
    <col min="13" max="13" width="10.7109375" style="14" hidden="1" customWidth="1"/>
    <col min="14" max="14" width="25.7109375" style="14" hidden="1" customWidth="1"/>
    <col min="15" max="15" width="10.7109375" style="14" hidden="1" customWidth="1"/>
    <col min="16" max="16" width="25.7109375" style="14" hidden="1" customWidth="1"/>
    <col min="17" max="17" width="10.7109375" style="14" hidden="1" customWidth="1"/>
    <col min="18" max="18" width="25.7109375" style="14" hidden="1" customWidth="1"/>
    <col min="19" max="19" width="10.7109375" style="14" hidden="1" customWidth="1"/>
    <col min="20" max="20" width="25.7109375" style="14" hidden="1" customWidth="1"/>
    <col min="21" max="21" width="7.28515625" style="14" customWidth="1"/>
    <col min="22" max="22" width="28" style="14" customWidth="1"/>
    <col min="23" max="23" width="10.7109375" style="14" customWidth="1"/>
    <col min="24" max="24" width="20.7109375" style="14" customWidth="1"/>
    <col min="25" max="26" width="20.7109375" style="14" hidden="1" customWidth="1"/>
    <col min="27" max="27" width="60.7109375" style="14" hidden="1" customWidth="1"/>
    <col min="28" max="29" width="10.7109375" style="14" customWidth="1"/>
    <col min="30" max="30" width="20.7109375" style="14" customWidth="1"/>
    <col min="31" max="31" width="80.7109375" style="14" hidden="1" customWidth="1"/>
    <col min="32" max="32" width="15.7109375" style="14" customWidth="1"/>
    <col min="33" max="33" width="20.7109375" style="14" customWidth="1"/>
    <col min="34" max="41" width="10.7109375" style="14" hidden="1" customWidth="1"/>
    <col min="42" max="48" width="60.7109375" style="14" hidden="1" customWidth="1"/>
    <col min="49" max="49" width="10.7109375" style="14" hidden="1" customWidth="1"/>
    <col min="50" max="56" width="8.7109375" style="14" hidden="1" customWidth="1"/>
    <col min="57" max="57" width="14" style="14" hidden="1" customWidth="1"/>
    <col min="58" max="68" width="15.7109375" style="16" hidden="1" customWidth="1"/>
    <col min="69" max="69" width="15.7109375" style="16" customWidth="1"/>
    <col min="70" max="78" width="15.7109375" style="14" hidden="1" customWidth="1" outlineLevel="1"/>
    <col min="79" max="79" width="10.7109375" style="14" hidden="1" customWidth="1" outlineLevel="2" collapsed="1"/>
    <col min="80" max="81" width="10.7109375" style="14" hidden="1" customWidth="1" outlineLevel="2"/>
    <col min="82" max="82" width="20.7109375" style="14" hidden="1" customWidth="1" outlineLevel="2"/>
    <col min="83" max="83" width="15.7109375" style="14" hidden="1" customWidth="1" outlineLevel="2"/>
    <col min="84" max="86" width="10.7109375" style="14" hidden="1" customWidth="1" outlineLevel="1"/>
    <col min="87" max="87" width="20.7109375" style="14" hidden="1" customWidth="1" outlineLevel="1"/>
    <col min="88" max="88" width="15.7109375" style="14" hidden="1" customWidth="1" outlineLevel="1"/>
    <col min="89" max="91" width="10.7109375" style="14" hidden="1" customWidth="1" outlineLevel="1"/>
    <col min="92" max="92" width="20.7109375" style="14" hidden="1" customWidth="1" outlineLevel="1"/>
    <col min="93" max="93" width="15.7109375" style="14" hidden="1" customWidth="1" outlineLevel="1"/>
    <col min="94" max="94" width="21.42578125" style="14" customWidth="1" collapsed="1"/>
    <col min="95" max="95" width="10" style="16" customWidth="1"/>
    <col min="96" max="96" width="14.7109375" style="14" customWidth="1"/>
    <col min="97" max="97" width="10.85546875" style="8" customWidth="1"/>
    <col min="98" max="98" width="11.28515625" style="8" customWidth="1"/>
    <col min="99" max="99" width="11.42578125" style="8" customWidth="1"/>
    <col min="100" max="101" width="15.7109375" style="8" hidden="1" customWidth="1"/>
    <col min="102" max="102" width="12.5703125" style="15" customWidth="1"/>
    <col min="103" max="103" width="10" style="14" customWidth="1"/>
    <col min="104" max="104" width="65.42578125" style="14" hidden="1" customWidth="1"/>
    <col min="105" max="105" width="71.7109375" style="14" hidden="1" customWidth="1"/>
    <col min="106" max="106" width="17.85546875" style="16" customWidth="1"/>
    <col min="107" max="107" width="10.85546875" style="36" customWidth="1"/>
    <col min="108" max="108" width="10.7109375" style="16" customWidth="1"/>
    <col min="109" max="109" width="15.7109375" style="16" customWidth="1"/>
    <col min="110" max="16384" width="9.140625" style="14"/>
  </cols>
  <sheetData>
    <row r="1" spans="1:109" s="37" customFormat="1" ht="36" x14ac:dyDescent="0.55000000000000004">
      <c r="A1" s="37" t="s">
        <v>1235</v>
      </c>
    </row>
    <row r="2" spans="1:109" s="37" customFormat="1" ht="36" x14ac:dyDescent="0.55000000000000004">
      <c r="A2" s="37" t="s">
        <v>1236</v>
      </c>
    </row>
    <row r="3" spans="1:109" ht="24" x14ac:dyDescent="0.4">
      <c r="E3" s="38" t="s">
        <v>1237</v>
      </c>
      <c r="F3" s="38"/>
      <c r="G3" s="38"/>
      <c r="H3" s="38"/>
      <c r="I3" s="38"/>
      <c r="J3" s="38"/>
      <c r="K3" s="38"/>
      <c r="L3" s="38"/>
      <c r="M3" s="38"/>
      <c r="N3" s="38"/>
      <c r="O3" s="38"/>
      <c r="P3" s="38"/>
      <c r="Q3" s="38"/>
      <c r="R3" s="38"/>
      <c r="S3" s="38"/>
      <c r="T3" s="38"/>
      <c r="U3" s="38"/>
      <c r="CP3" s="17" t="s">
        <v>0</v>
      </c>
      <c r="CQ3" s="18"/>
      <c r="CR3" s="18"/>
      <c r="CS3" s="18"/>
      <c r="CT3" s="18"/>
      <c r="CU3" s="18"/>
      <c r="CV3" s="18"/>
      <c r="CW3" s="18"/>
      <c r="CX3" s="18"/>
      <c r="CY3" s="18"/>
      <c r="CZ3" s="18"/>
      <c r="DA3" s="18"/>
      <c r="DB3" s="19" t="s">
        <v>1</v>
      </c>
      <c r="DC3" s="19"/>
      <c r="DD3" s="19"/>
      <c r="DE3" s="19"/>
    </row>
    <row r="4" spans="1:109" ht="24" x14ac:dyDescent="0.4">
      <c r="CP4" s="1" t="s">
        <v>2</v>
      </c>
      <c r="CQ4" s="2"/>
      <c r="CR4" s="2"/>
      <c r="CS4" s="2"/>
      <c r="CT4" s="2"/>
      <c r="CU4" s="2"/>
      <c r="CV4" s="2"/>
      <c r="CW4" s="2"/>
      <c r="CX4" s="2"/>
      <c r="CY4" s="2"/>
      <c r="CZ4" s="2"/>
      <c r="DA4" s="2"/>
      <c r="DB4" s="20"/>
      <c r="DC4" s="20"/>
      <c r="DD4" s="20"/>
      <c r="DE4" s="20"/>
    </row>
    <row r="5" spans="1:109" s="8" customFormat="1" ht="60" x14ac:dyDescent="0.25">
      <c r="A5" s="3" t="s">
        <v>3</v>
      </c>
      <c r="B5" s="3" t="s">
        <v>4</v>
      </c>
      <c r="C5" s="3" t="s">
        <v>5</v>
      </c>
      <c r="D5" s="3" t="s">
        <v>6</v>
      </c>
      <c r="E5" s="3" t="s">
        <v>7</v>
      </c>
      <c r="F5" s="3" t="s">
        <v>8</v>
      </c>
      <c r="G5" s="3" t="s">
        <v>9</v>
      </c>
      <c r="H5" s="3" t="s">
        <v>10</v>
      </c>
      <c r="I5" s="3" t="s">
        <v>11</v>
      </c>
      <c r="J5" s="3" t="s">
        <v>12</v>
      </c>
      <c r="K5" s="3" t="s">
        <v>13</v>
      </c>
      <c r="L5" s="3" t="s">
        <v>14</v>
      </c>
      <c r="M5" s="3" t="s">
        <v>15</v>
      </c>
      <c r="N5" s="3" t="s">
        <v>16</v>
      </c>
      <c r="O5" s="3" t="s">
        <v>17</v>
      </c>
      <c r="P5" s="3" t="s">
        <v>18</v>
      </c>
      <c r="Q5" s="3" t="s">
        <v>19</v>
      </c>
      <c r="R5" s="3" t="s">
        <v>20</v>
      </c>
      <c r="S5" s="3" t="s">
        <v>21</v>
      </c>
      <c r="T5" s="3" t="s">
        <v>22</v>
      </c>
      <c r="U5" s="3" t="s">
        <v>23</v>
      </c>
      <c r="V5" s="3" t="s">
        <v>24</v>
      </c>
      <c r="W5" s="3" t="s">
        <v>25</v>
      </c>
      <c r="X5" s="3" t="s">
        <v>26</v>
      </c>
      <c r="Y5" s="3" t="s">
        <v>27</v>
      </c>
      <c r="Z5" s="3" t="s">
        <v>28</v>
      </c>
      <c r="AA5" s="3" t="s">
        <v>29</v>
      </c>
      <c r="AB5" s="3" t="s">
        <v>30</v>
      </c>
      <c r="AC5" s="3" t="s">
        <v>31</v>
      </c>
      <c r="AD5" s="3" t="s">
        <v>32</v>
      </c>
      <c r="AE5" s="3" t="s">
        <v>33</v>
      </c>
      <c r="AF5" s="3" t="s">
        <v>34</v>
      </c>
      <c r="AG5" s="3" t="s">
        <v>35</v>
      </c>
      <c r="AH5" s="3" t="s">
        <v>36</v>
      </c>
      <c r="AI5" s="3" t="s">
        <v>37</v>
      </c>
      <c r="AJ5" s="3" t="s">
        <v>38</v>
      </c>
      <c r="AK5" s="3" t="s">
        <v>39</v>
      </c>
      <c r="AL5" s="3" t="s">
        <v>40</v>
      </c>
      <c r="AM5" s="3" t="s">
        <v>41</v>
      </c>
      <c r="AN5" s="3" t="s">
        <v>42</v>
      </c>
      <c r="AO5" s="3" t="s">
        <v>43</v>
      </c>
      <c r="AP5" s="3" t="s">
        <v>44</v>
      </c>
      <c r="AQ5" s="3" t="s">
        <v>45</v>
      </c>
      <c r="AR5" s="3" t="s">
        <v>46</v>
      </c>
      <c r="AS5" s="3" t="s">
        <v>47</v>
      </c>
      <c r="AT5" s="3" t="s">
        <v>48</v>
      </c>
      <c r="AU5" s="3" t="s">
        <v>49</v>
      </c>
      <c r="AV5" s="3" t="s">
        <v>50</v>
      </c>
      <c r="AW5" s="3" t="s">
        <v>51</v>
      </c>
      <c r="AX5" s="3" t="s">
        <v>52</v>
      </c>
      <c r="AY5" s="3" t="s">
        <v>53</v>
      </c>
      <c r="AZ5" s="3" t="s">
        <v>54</v>
      </c>
      <c r="BA5" s="3" t="s">
        <v>55</v>
      </c>
      <c r="BB5" s="3" t="s">
        <v>56</v>
      </c>
      <c r="BC5" s="3" t="s">
        <v>57</v>
      </c>
      <c r="BD5" s="3" t="s">
        <v>58</v>
      </c>
      <c r="BE5" s="3" t="s">
        <v>59</v>
      </c>
      <c r="BF5" s="3" t="s">
        <v>60</v>
      </c>
      <c r="BG5" s="3" t="s">
        <v>61</v>
      </c>
      <c r="BH5" s="3" t="s">
        <v>62</v>
      </c>
      <c r="BI5" s="3" t="s">
        <v>63</v>
      </c>
      <c r="BJ5" s="3" t="s">
        <v>64</v>
      </c>
      <c r="BK5" s="3" t="s">
        <v>65</v>
      </c>
      <c r="BL5" s="3" t="s">
        <v>66</v>
      </c>
      <c r="BM5" s="3" t="s">
        <v>67</v>
      </c>
      <c r="BN5" s="3" t="s">
        <v>68</v>
      </c>
      <c r="BO5" s="4" t="s">
        <v>69</v>
      </c>
      <c r="BP5" s="4" t="s">
        <v>70</v>
      </c>
      <c r="BQ5" s="4" t="s">
        <v>71</v>
      </c>
      <c r="BR5" s="3" t="s">
        <v>72</v>
      </c>
      <c r="BS5" s="3" t="s">
        <v>73</v>
      </c>
      <c r="BT5" s="3" t="s">
        <v>74</v>
      </c>
      <c r="BU5" s="3" t="s">
        <v>75</v>
      </c>
      <c r="BV5" s="3" t="s">
        <v>76</v>
      </c>
      <c r="BW5" s="3" t="s">
        <v>77</v>
      </c>
      <c r="BX5" s="3" t="s">
        <v>78</v>
      </c>
      <c r="BY5" s="3" t="s">
        <v>79</v>
      </c>
      <c r="BZ5" s="3" t="s">
        <v>80</v>
      </c>
      <c r="CA5" s="3" t="s">
        <v>81</v>
      </c>
      <c r="CB5" s="3" t="s">
        <v>82</v>
      </c>
      <c r="CC5" s="3" t="s">
        <v>83</v>
      </c>
      <c r="CD5" s="3" t="s">
        <v>84</v>
      </c>
      <c r="CE5" s="3" t="s">
        <v>85</v>
      </c>
      <c r="CF5" s="3" t="s">
        <v>86</v>
      </c>
      <c r="CG5" s="3" t="s">
        <v>87</v>
      </c>
      <c r="CH5" s="3" t="s">
        <v>88</v>
      </c>
      <c r="CI5" s="3" t="s">
        <v>89</v>
      </c>
      <c r="CJ5" s="3" t="s">
        <v>90</v>
      </c>
      <c r="CK5" s="3" t="s">
        <v>91</v>
      </c>
      <c r="CL5" s="3" t="s">
        <v>92</v>
      </c>
      <c r="CM5" s="3" t="s">
        <v>93</v>
      </c>
      <c r="CN5" s="3" t="s">
        <v>94</v>
      </c>
      <c r="CO5" s="3" t="s">
        <v>95</v>
      </c>
      <c r="CP5" s="3" t="s">
        <v>96</v>
      </c>
      <c r="CQ5" s="3" t="s">
        <v>97</v>
      </c>
      <c r="CR5" s="3" t="s">
        <v>41</v>
      </c>
      <c r="CS5" s="3" t="s">
        <v>98</v>
      </c>
      <c r="CT5" s="3" t="s">
        <v>99</v>
      </c>
      <c r="CU5" s="3" t="s">
        <v>100</v>
      </c>
      <c r="CV5" s="3"/>
      <c r="CW5" s="3"/>
      <c r="CX5" s="5" t="s">
        <v>101</v>
      </c>
      <c r="CY5" s="3" t="s">
        <v>102</v>
      </c>
      <c r="CZ5" s="3" t="s">
        <v>103</v>
      </c>
      <c r="DA5" s="3" t="s">
        <v>104</v>
      </c>
      <c r="DB5" s="6" t="s">
        <v>105</v>
      </c>
      <c r="DC5" s="7" t="s">
        <v>106</v>
      </c>
      <c r="DD5" s="6" t="s">
        <v>107</v>
      </c>
      <c r="DE5" s="6" t="s">
        <v>102</v>
      </c>
    </row>
    <row r="6" spans="1:109" ht="134.25" customHeight="1" x14ac:dyDescent="0.25">
      <c r="A6" s="21" t="str">
        <f t="shared" ref="A6:A69" si="0">+_xlfn.CONCAT(E6,G6)</f>
        <v>05016</v>
      </c>
      <c r="B6" s="9" t="s">
        <v>108</v>
      </c>
      <c r="C6" s="9" t="s">
        <v>109</v>
      </c>
      <c r="D6" s="9" t="s">
        <v>110</v>
      </c>
      <c r="E6" s="9" t="s">
        <v>111</v>
      </c>
      <c r="F6" s="9" t="s">
        <v>112</v>
      </c>
      <c r="G6" s="9" t="s">
        <v>113</v>
      </c>
      <c r="H6" s="9" t="s">
        <v>114</v>
      </c>
      <c r="I6" s="9" t="s">
        <v>115</v>
      </c>
      <c r="J6" s="9" t="s">
        <v>114</v>
      </c>
      <c r="K6" s="9" t="s">
        <v>116</v>
      </c>
      <c r="L6" s="9" t="s">
        <v>117</v>
      </c>
      <c r="M6" s="9" t="s">
        <v>118</v>
      </c>
      <c r="N6" s="9" t="s">
        <v>119</v>
      </c>
      <c r="O6" s="9" t="s">
        <v>116</v>
      </c>
      <c r="P6" s="9" t="s">
        <v>120</v>
      </c>
      <c r="Q6" s="9" t="s">
        <v>116</v>
      </c>
      <c r="R6" s="9" t="s">
        <v>121</v>
      </c>
      <c r="S6" s="9" t="s">
        <v>118</v>
      </c>
      <c r="T6" s="9" t="s">
        <v>122</v>
      </c>
      <c r="U6" s="9" t="s">
        <v>123</v>
      </c>
      <c r="V6" s="9" t="s">
        <v>124</v>
      </c>
      <c r="W6" s="9" t="s">
        <v>125</v>
      </c>
      <c r="X6" s="9" t="s">
        <v>126</v>
      </c>
      <c r="Y6" s="9" t="s">
        <v>127</v>
      </c>
      <c r="Z6" s="9" t="s">
        <v>128</v>
      </c>
      <c r="AA6" s="9" t="s">
        <v>129</v>
      </c>
      <c r="AB6" s="9" t="s">
        <v>130</v>
      </c>
      <c r="AC6" s="9" t="s">
        <v>131</v>
      </c>
      <c r="AD6" s="9" t="s">
        <v>132</v>
      </c>
      <c r="AE6" s="9" t="s">
        <v>133</v>
      </c>
      <c r="AF6" s="9" t="s">
        <v>132</v>
      </c>
      <c r="AG6" s="9" t="s">
        <v>134</v>
      </c>
      <c r="AH6" s="9" t="s">
        <v>135</v>
      </c>
      <c r="AI6" s="9" t="s">
        <v>136</v>
      </c>
      <c r="AJ6" s="9" t="s">
        <v>136</v>
      </c>
      <c r="AK6" s="9" t="s">
        <v>134</v>
      </c>
      <c r="AL6" s="9" t="s">
        <v>135</v>
      </c>
      <c r="AM6" s="9" t="s">
        <v>137</v>
      </c>
      <c r="AN6" s="9" t="s">
        <v>138</v>
      </c>
      <c r="AO6" s="9" t="s">
        <v>139</v>
      </c>
      <c r="AP6" s="9" t="s">
        <v>140</v>
      </c>
      <c r="AQ6" s="9" t="s">
        <v>141</v>
      </c>
      <c r="AR6" s="9" t="s">
        <v>142</v>
      </c>
      <c r="AS6" s="9"/>
      <c r="AT6" s="9" t="s">
        <v>143</v>
      </c>
      <c r="AU6" s="9" t="s">
        <v>144</v>
      </c>
      <c r="AV6" s="9" t="s">
        <v>145</v>
      </c>
      <c r="AW6" s="9" t="s">
        <v>146</v>
      </c>
      <c r="AX6" s="9" t="s">
        <v>147</v>
      </c>
      <c r="AY6" s="9" t="s">
        <v>148</v>
      </c>
      <c r="AZ6" s="9" t="s">
        <v>149</v>
      </c>
      <c r="BA6" s="9" t="s">
        <v>150</v>
      </c>
      <c r="BB6" s="9" t="s">
        <v>151</v>
      </c>
      <c r="BC6" s="9" t="s">
        <v>152</v>
      </c>
      <c r="BD6" s="9" t="s">
        <v>153</v>
      </c>
      <c r="BE6" s="9" t="s">
        <v>154</v>
      </c>
      <c r="BF6" s="22"/>
      <c r="BG6" s="22"/>
      <c r="BH6" s="22" t="s">
        <v>134</v>
      </c>
      <c r="BI6" s="22"/>
      <c r="BJ6" s="22"/>
      <c r="BK6" s="22" t="s">
        <v>134</v>
      </c>
      <c r="BL6" s="22"/>
      <c r="BM6" s="22"/>
      <c r="BN6" s="22" t="s">
        <v>134</v>
      </c>
      <c r="BO6" s="22"/>
      <c r="BP6" s="22"/>
      <c r="BQ6" s="22">
        <v>100</v>
      </c>
      <c r="BR6" s="9"/>
      <c r="BS6" s="9"/>
      <c r="BT6" s="9" t="s">
        <v>134</v>
      </c>
      <c r="BU6" s="9"/>
      <c r="BV6" s="9"/>
      <c r="BW6" s="9" t="s">
        <v>134</v>
      </c>
      <c r="BX6" s="9"/>
      <c r="BY6" s="9"/>
      <c r="BZ6" s="9">
        <v>100</v>
      </c>
      <c r="CA6" s="9" t="s">
        <v>134</v>
      </c>
      <c r="CB6" s="9" t="s">
        <v>134</v>
      </c>
      <c r="CC6" s="23" t="s">
        <v>155</v>
      </c>
      <c r="CD6" s="9"/>
      <c r="CE6" s="24" t="s">
        <v>156</v>
      </c>
      <c r="CF6" s="9" t="s">
        <v>134</v>
      </c>
      <c r="CG6" s="9" t="s">
        <v>134</v>
      </c>
      <c r="CH6" s="23" t="s">
        <v>155</v>
      </c>
      <c r="CI6" s="9"/>
      <c r="CJ6" s="24" t="s">
        <v>156</v>
      </c>
      <c r="CK6" s="9" t="s">
        <v>134</v>
      </c>
      <c r="CL6" s="9" t="s">
        <v>134</v>
      </c>
      <c r="CM6" s="23" t="s">
        <v>155</v>
      </c>
      <c r="CN6" s="9"/>
      <c r="CO6" s="24" t="s">
        <v>156</v>
      </c>
      <c r="CP6" s="9" t="s">
        <v>157</v>
      </c>
      <c r="CQ6" s="22">
        <v>100</v>
      </c>
      <c r="CR6" s="9" t="s">
        <v>137</v>
      </c>
      <c r="CS6" s="22"/>
      <c r="CT6" s="22"/>
      <c r="CU6" s="25">
        <v>100</v>
      </c>
      <c r="CV6" s="26"/>
      <c r="CW6" s="26"/>
      <c r="CX6" s="10">
        <f t="shared" ref="CX6" si="1">+CU6/BQ6</f>
        <v>1</v>
      </c>
      <c r="CY6" s="27" t="str">
        <f t="shared" ref="CY6:CY69" si="2">+_xlfn.IFS(CX6&lt;0.6,"En Riesgo",CX6&lt;0.8,"Mejorable",CX6&lt;1.3,"Óptimo",+CX6&lt;999999,"Excedido")</f>
        <v>Óptimo</v>
      </c>
      <c r="CZ6" s="11"/>
      <c r="DA6" s="12" t="s">
        <v>158</v>
      </c>
      <c r="DB6" s="28">
        <f t="shared" ref="DB6" si="3">+BQ6</f>
        <v>100</v>
      </c>
      <c r="DC6" s="29">
        <f t="shared" ref="DC6" si="4">+CU6</f>
        <v>100</v>
      </c>
      <c r="DD6" s="30">
        <f t="shared" ref="DD6:DD69" si="5">+DC6/DB6</f>
        <v>1</v>
      </c>
      <c r="DE6" s="27" t="str">
        <f t="shared" ref="DE6:DE69" si="6">+_xlfn.IFS(DD6&lt;0.6,"En Riesgo",DD6&lt;0.8,"Mejorable",DD6&lt;1.3,"Óptimo",+DD6&lt;999999,"Excedido")</f>
        <v>Óptimo</v>
      </c>
    </row>
    <row r="7" spans="1:109" ht="110.25" customHeight="1" x14ac:dyDescent="0.25">
      <c r="A7" s="21" t="str">
        <f t="shared" si="0"/>
        <v>05016</v>
      </c>
      <c r="B7" s="9" t="s">
        <v>159</v>
      </c>
      <c r="C7" s="9" t="s">
        <v>109</v>
      </c>
      <c r="D7" s="9" t="s">
        <v>110</v>
      </c>
      <c r="E7" s="9" t="s">
        <v>111</v>
      </c>
      <c r="F7" s="9" t="s">
        <v>112</v>
      </c>
      <c r="G7" s="9" t="s">
        <v>113</v>
      </c>
      <c r="H7" s="9" t="s">
        <v>114</v>
      </c>
      <c r="I7" s="9" t="s">
        <v>115</v>
      </c>
      <c r="J7" s="9" t="s">
        <v>114</v>
      </c>
      <c r="K7" s="9" t="s">
        <v>116</v>
      </c>
      <c r="L7" s="9" t="s">
        <v>117</v>
      </c>
      <c r="M7" s="9" t="s">
        <v>118</v>
      </c>
      <c r="N7" s="9" t="s">
        <v>119</v>
      </c>
      <c r="O7" s="9" t="s">
        <v>116</v>
      </c>
      <c r="P7" s="9" t="s">
        <v>120</v>
      </c>
      <c r="Q7" s="9" t="s">
        <v>116</v>
      </c>
      <c r="R7" s="9" t="s">
        <v>121</v>
      </c>
      <c r="S7" s="9" t="s">
        <v>118</v>
      </c>
      <c r="T7" s="9" t="s">
        <v>122</v>
      </c>
      <c r="U7" s="9" t="s">
        <v>123</v>
      </c>
      <c r="V7" s="9" t="s">
        <v>124</v>
      </c>
      <c r="W7" s="9" t="s">
        <v>125</v>
      </c>
      <c r="X7" s="9" t="s">
        <v>160</v>
      </c>
      <c r="Y7" s="9" t="s">
        <v>161</v>
      </c>
      <c r="Z7" s="9" t="s">
        <v>162</v>
      </c>
      <c r="AA7" s="9" t="s">
        <v>163</v>
      </c>
      <c r="AB7" s="9" t="s">
        <v>130</v>
      </c>
      <c r="AC7" s="9" t="s">
        <v>131</v>
      </c>
      <c r="AD7" s="9" t="s">
        <v>164</v>
      </c>
      <c r="AE7" s="9" t="s">
        <v>165</v>
      </c>
      <c r="AF7" s="9" t="s">
        <v>166</v>
      </c>
      <c r="AG7" s="9" t="s">
        <v>167</v>
      </c>
      <c r="AH7" s="9" t="s">
        <v>135</v>
      </c>
      <c r="AI7" s="9" t="s">
        <v>136</v>
      </c>
      <c r="AJ7" s="9" t="s">
        <v>136</v>
      </c>
      <c r="AK7" s="9" t="s">
        <v>168</v>
      </c>
      <c r="AL7" s="9" t="s">
        <v>135</v>
      </c>
      <c r="AM7" s="9" t="s">
        <v>169</v>
      </c>
      <c r="AN7" s="9" t="s">
        <v>138</v>
      </c>
      <c r="AO7" s="9" t="s">
        <v>139</v>
      </c>
      <c r="AP7" s="9" t="s">
        <v>170</v>
      </c>
      <c r="AQ7" s="9" t="s">
        <v>141</v>
      </c>
      <c r="AR7" s="9" t="s">
        <v>171</v>
      </c>
      <c r="AS7" s="9"/>
      <c r="AT7" s="9" t="s">
        <v>143</v>
      </c>
      <c r="AU7" s="9" t="s">
        <v>144</v>
      </c>
      <c r="AV7" s="9" t="s">
        <v>145</v>
      </c>
      <c r="AW7" s="9" t="s">
        <v>146</v>
      </c>
      <c r="AX7" s="9" t="s">
        <v>147</v>
      </c>
      <c r="AY7" s="9" t="s">
        <v>148</v>
      </c>
      <c r="AZ7" s="9" t="s">
        <v>149</v>
      </c>
      <c r="BA7" s="9" t="s">
        <v>150</v>
      </c>
      <c r="BB7" s="9" t="s">
        <v>151</v>
      </c>
      <c r="BC7" s="9" t="s">
        <v>152</v>
      </c>
      <c r="BD7" s="9" t="s">
        <v>153</v>
      </c>
      <c r="BE7" s="9" t="s">
        <v>154</v>
      </c>
      <c r="BF7" s="22"/>
      <c r="BG7" s="22"/>
      <c r="BH7" s="22">
        <v>0</v>
      </c>
      <c r="BI7" s="22"/>
      <c r="BJ7" s="22"/>
      <c r="BK7" s="22">
        <v>0</v>
      </c>
      <c r="BL7" s="22"/>
      <c r="BM7" s="22"/>
      <c r="BN7" s="22">
        <v>0</v>
      </c>
      <c r="BO7" s="22"/>
      <c r="BP7" s="22"/>
      <c r="BQ7" s="22">
        <v>400</v>
      </c>
      <c r="BR7" s="9"/>
      <c r="BS7" s="9"/>
      <c r="BT7" s="9">
        <v>0</v>
      </c>
      <c r="BU7" s="9"/>
      <c r="BV7" s="9"/>
      <c r="BW7" s="9">
        <v>0</v>
      </c>
      <c r="BX7" s="9"/>
      <c r="BY7" s="9"/>
      <c r="BZ7" s="9">
        <v>0</v>
      </c>
      <c r="CA7" s="9" t="s">
        <v>136</v>
      </c>
      <c r="CB7" s="9" t="s">
        <v>136</v>
      </c>
      <c r="CC7" s="23" t="s">
        <v>155</v>
      </c>
      <c r="CD7" s="9"/>
      <c r="CE7" s="24" t="s">
        <v>156</v>
      </c>
      <c r="CF7" s="9" t="s">
        <v>136</v>
      </c>
      <c r="CG7" s="9" t="s">
        <v>136</v>
      </c>
      <c r="CH7" s="23" t="s">
        <v>155</v>
      </c>
      <c r="CI7" s="9"/>
      <c r="CJ7" s="24" t="s">
        <v>156</v>
      </c>
      <c r="CK7" s="9" t="s">
        <v>136</v>
      </c>
      <c r="CL7" s="9" t="s">
        <v>136</v>
      </c>
      <c r="CM7" s="23" t="s">
        <v>155</v>
      </c>
      <c r="CN7" s="9"/>
      <c r="CO7" s="24" t="s">
        <v>156</v>
      </c>
      <c r="CP7" s="9" t="s">
        <v>172</v>
      </c>
      <c r="CQ7" s="22">
        <v>400</v>
      </c>
      <c r="CR7" s="9" t="s">
        <v>169</v>
      </c>
      <c r="CS7" s="22"/>
      <c r="CT7" s="22"/>
      <c r="CU7" s="25">
        <v>298</v>
      </c>
      <c r="CV7" s="26"/>
      <c r="CW7" s="26"/>
      <c r="CX7" s="13">
        <f>+((SUM(CS7:CU7)/SUM(BO7:BQ7)))</f>
        <v>0.745</v>
      </c>
      <c r="CY7" s="27" t="str">
        <f t="shared" si="2"/>
        <v>Mejorable</v>
      </c>
      <c r="CZ7" s="11"/>
      <c r="DA7" s="12"/>
      <c r="DB7" s="28">
        <f>+SUM(BF7:BQ7)</f>
        <v>400</v>
      </c>
      <c r="DC7" s="29">
        <f>+BR7+BS7+BT7+BU7+BV7+BW7+BX7+BY7+BZ7+CS7+CT7+CU7</f>
        <v>298</v>
      </c>
      <c r="DD7" s="30">
        <f t="shared" si="5"/>
        <v>0.745</v>
      </c>
      <c r="DE7" s="27" t="str">
        <f t="shared" si="6"/>
        <v>Mejorable</v>
      </c>
    </row>
    <row r="8" spans="1:109" ht="96.75" customHeight="1" x14ac:dyDescent="0.25">
      <c r="A8" s="21" t="str">
        <f t="shared" si="0"/>
        <v>05016</v>
      </c>
      <c r="B8" s="9" t="s">
        <v>173</v>
      </c>
      <c r="C8" s="9" t="s">
        <v>109</v>
      </c>
      <c r="D8" s="9" t="s">
        <v>110</v>
      </c>
      <c r="E8" s="9" t="s">
        <v>111</v>
      </c>
      <c r="F8" s="9" t="s">
        <v>112</v>
      </c>
      <c r="G8" s="9" t="s">
        <v>113</v>
      </c>
      <c r="H8" s="9" t="s">
        <v>114</v>
      </c>
      <c r="I8" s="9" t="s">
        <v>115</v>
      </c>
      <c r="J8" s="9" t="s">
        <v>114</v>
      </c>
      <c r="K8" s="9" t="s">
        <v>116</v>
      </c>
      <c r="L8" s="9" t="s">
        <v>117</v>
      </c>
      <c r="M8" s="9" t="s">
        <v>118</v>
      </c>
      <c r="N8" s="9" t="s">
        <v>119</v>
      </c>
      <c r="O8" s="9" t="s">
        <v>116</v>
      </c>
      <c r="P8" s="9" t="s">
        <v>120</v>
      </c>
      <c r="Q8" s="9" t="s">
        <v>116</v>
      </c>
      <c r="R8" s="9" t="s">
        <v>121</v>
      </c>
      <c r="S8" s="9" t="s">
        <v>118</v>
      </c>
      <c r="T8" s="9" t="s">
        <v>122</v>
      </c>
      <c r="U8" s="9" t="s">
        <v>123</v>
      </c>
      <c r="V8" s="9" t="s">
        <v>124</v>
      </c>
      <c r="W8" s="9" t="s">
        <v>174</v>
      </c>
      <c r="X8" s="9" t="s">
        <v>175</v>
      </c>
      <c r="Y8" s="9" t="s">
        <v>176</v>
      </c>
      <c r="Z8" s="9" t="s">
        <v>177</v>
      </c>
      <c r="AA8" s="9" t="s">
        <v>178</v>
      </c>
      <c r="AB8" s="9" t="s">
        <v>130</v>
      </c>
      <c r="AC8" s="9" t="s">
        <v>131</v>
      </c>
      <c r="AD8" s="9" t="s">
        <v>132</v>
      </c>
      <c r="AE8" s="9" t="s">
        <v>179</v>
      </c>
      <c r="AF8" s="9" t="s">
        <v>132</v>
      </c>
      <c r="AG8" s="9" t="s">
        <v>134</v>
      </c>
      <c r="AH8" s="9" t="s">
        <v>135</v>
      </c>
      <c r="AI8" s="9" t="s">
        <v>136</v>
      </c>
      <c r="AJ8" s="9" t="s">
        <v>136</v>
      </c>
      <c r="AK8" s="9" t="s">
        <v>134</v>
      </c>
      <c r="AL8" s="9" t="s">
        <v>135</v>
      </c>
      <c r="AM8" s="9" t="s">
        <v>137</v>
      </c>
      <c r="AN8" s="9" t="s">
        <v>180</v>
      </c>
      <c r="AO8" s="9" t="s">
        <v>139</v>
      </c>
      <c r="AP8" s="9" t="s">
        <v>181</v>
      </c>
      <c r="AQ8" s="9" t="s">
        <v>141</v>
      </c>
      <c r="AR8" s="9" t="s">
        <v>171</v>
      </c>
      <c r="AS8" s="9"/>
      <c r="AT8" s="9" t="s">
        <v>143</v>
      </c>
      <c r="AU8" s="9" t="s">
        <v>144</v>
      </c>
      <c r="AV8" s="9" t="s">
        <v>145</v>
      </c>
      <c r="AW8" s="9" t="s">
        <v>146</v>
      </c>
      <c r="AX8" s="9" t="s">
        <v>147</v>
      </c>
      <c r="AY8" s="9" t="s">
        <v>148</v>
      </c>
      <c r="AZ8" s="9" t="s">
        <v>149</v>
      </c>
      <c r="BA8" s="9" t="s">
        <v>150</v>
      </c>
      <c r="BB8" s="9" t="s">
        <v>151</v>
      </c>
      <c r="BC8" s="9" t="s">
        <v>152</v>
      </c>
      <c r="BD8" s="9" t="s">
        <v>153</v>
      </c>
      <c r="BE8" s="9" t="s">
        <v>154</v>
      </c>
      <c r="BF8" s="22"/>
      <c r="BG8" s="22"/>
      <c r="BH8" s="22" t="s">
        <v>136</v>
      </c>
      <c r="BI8" s="22"/>
      <c r="BJ8" s="22"/>
      <c r="BK8" s="22" t="s">
        <v>136</v>
      </c>
      <c r="BL8" s="22"/>
      <c r="BM8" s="22"/>
      <c r="BN8" s="22" t="s">
        <v>136</v>
      </c>
      <c r="BO8" s="22"/>
      <c r="BP8" s="22"/>
      <c r="BQ8" s="22">
        <v>100</v>
      </c>
      <c r="BR8" s="9"/>
      <c r="BS8" s="9"/>
      <c r="BT8" s="9" t="s">
        <v>136</v>
      </c>
      <c r="BU8" s="9"/>
      <c r="BV8" s="9"/>
      <c r="BW8" s="9" t="s">
        <v>136</v>
      </c>
      <c r="BX8" s="9"/>
      <c r="BY8" s="9"/>
      <c r="BZ8" s="9">
        <v>0</v>
      </c>
      <c r="CA8" s="9" t="s">
        <v>136</v>
      </c>
      <c r="CB8" s="9" t="s">
        <v>136</v>
      </c>
      <c r="CC8" s="23" t="s">
        <v>155</v>
      </c>
      <c r="CD8" s="9"/>
      <c r="CE8" s="24" t="s">
        <v>156</v>
      </c>
      <c r="CF8" s="9" t="s">
        <v>136</v>
      </c>
      <c r="CG8" s="9" t="s">
        <v>136</v>
      </c>
      <c r="CH8" s="23" t="s">
        <v>155</v>
      </c>
      <c r="CI8" s="9"/>
      <c r="CJ8" s="24" t="s">
        <v>156</v>
      </c>
      <c r="CK8" s="9" t="s">
        <v>136</v>
      </c>
      <c r="CL8" s="9" t="s">
        <v>136</v>
      </c>
      <c r="CM8" s="23" t="s">
        <v>155</v>
      </c>
      <c r="CN8" s="9"/>
      <c r="CO8" s="24" t="s">
        <v>156</v>
      </c>
      <c r="CP8" s="9" t="s">
        <v>182</v>
      </c>
      <c r="CQ8" s="22">
        <v>100</v>
      </c>
      <c r="CR8" s="9" t="s">
        <v>137</v>
      </c>
      <c r="CS8" s="22"/>
      <c r="CT8" s="22"/>
      <c r="CU8" s="25">
        <v>100</v>
      </c>
      <c r="CV8" s="26"/>
      <c r="CW8" s="26"/>
      <c r="CX8" s="10">
        <f t="shared" ref="CX8:CX9" si="7">+CU8/BQ8</f>
        <v>1</v>
      </c>
      <c r="CY8" s="27" t="str">
        <f t="shared" si="2"/>
        <v>Óptimo</v>
      </c>
      <c r="CZ8" s="11"/>
      <c r="DA8" s="12" t="s">
        <v>158</v>
      </c>
      <c r="DB8" s="28">
        <f>+BQ8</f>
        <v>100</v>
      </c>
      <c r="DC8" s="29">
        <f t="shared" ref="DC8:DC9" si="8">+CU8</f>
        <v>100</v>
      </c>
      <c r="DD8" s="30">
        <f t="shared" si="5"/>
        <v>1</v>
      </c>
      <c r="DE8" s="27" t="str">
        <f t="shared" si="6"/>
        <v>Óptimo</v>
      </c>
    </row>
    <row r="9" spans="1:109" ht="150" x14ac:dyDescent="0.25">
      <c r="A9" s="21" t="str">
        <f t="shared" si="0"/>
        <v>05016</v>
      </c>
      <c r="B9" s="9" t="s">
        <v>183</v>
      </c>
      <c r="C9" s="9" t="s">
        <v>109</v>
      </c>
      <c r="D9" s="9" t="s">
        <v>110</v>
      </c>
      <c r="E9" s="9" t="s">
        <v>111</v>
      </c>
      <c r="F9" s="9" t="s">
        <v>112</v>
      </c>
      <c r="G9" s="9" t="s">
        <v>113</v>
      </c>
      <c r="H9" s="9" t="s">
        <v>114</v>
      </c>
      <c r="I9" s="9" t="s">
        <v>115</v>
      </c>
      <c r="J9" s="9" t="s">
        <v>114</v>
      </c>
      <c r="K9" s="9" t="s">
        <v>116</v>
      </c>
      <c r="L9" s="9" t="s">
        <v>117</v>
      </c>
      <c r="M9" s="9" t="s">
        <v>118</v>
      </c>
      <c r="N9" s="9" t="s">
        <v>119</v>
      </c>
      <c r="O9" s="9" t="s">
        <v>116</v>
      </c>
      <c r="P9" s="9" t="s">
        <v>120</v>
      </c>
      <c r="Q9" s="9" t="s">
        <v>116</v>
      </c>
      <c r="R9" s="9" t="s">
        <v>121</v>
      </c>
      <c r="S9" s="9" t="s">
        <v>118</v>
      </c>
      <c r="T9" s="9" t="s">
        <v>122</v>
      </c>
      <c r="U9" s="9" t="s">
        <v>123</v>
      </c>
      <c r="V9" s="9" t="s">
        <v>124</v>
      </c>
      <c r="W9" s="9" t="s">
        <v>174</v>
      </c>
      <c r="X9" s="9" t="s">
        <v>184</v>
      </c>
      <c r="Y9" s="9" t="s">
        <v>185</v>
      </c>
      <c r="Z9" s="9" t="s">
        <v>186</v>
      </c>
      <c r="AA9" s="9" t="s">
        <v>187</v>
      </c>
      <c r="AB9" s="9" t="s">
        <v>130</v>
      </c>
      <c r="AC9" s="9" t="s">
        <v>131</v>
      </c>
      <c r="AD9" s="9" t="s">
        <v>132</v>
      </c>
      <c r="AE9" s="9" t="s">
        <v>188</v>
      </c>
      <c r="AF9" s="9" t="s">
        <v>132</v>
      </c>
      <c r="AG9" s="9" t="s">
        <v>134</v>
      </c>
      <c r="AH9" s="9" t="s">
        <v>135</v>
      </c>
      <c r="AI9" s="9" t="s">
        <v>136</v>
      </c>
      <c r="AJ9" s="9" t="s">
        <v>136</v>
      </c>
      <c r="AK9" s="9" t="s">
        <v>134</v>
      </c>
      <c r="AL9" s="9" t="s">
        <v>135</v>
      </c>
      <c r="AM9" s="9" t="s">
        <v>137</v>
      </c>
      <c r="AN9" s="9" t="s">
        <v>138</v>
      </c>
      <c r="AO9" s="9" t="s">
        <v>139</v>
      </c>
      <c r="AP9" s="9" t="s">
        <v>189</v>
      </c>
      <c r="AQ9" s="9" t="s">
        <v>141</v>
      </c>
      <c r="AR9" s="9" t="s">
        <v>142</v>
      </c>
      <c r="AS9" s="9"/>
      <c r="AT9" s="9" t="s">
        <v>143</v>
      </c>
      <c r="AU9" s="9" t="s">
        <v>144</v>
      </c>
      <c r="AV9" s="9" t="s">
        <v>145</v>
      </c>
      <c r="AW9" s="9" t="s">
        <v>146</v>
      </c>
      <c r="AX9" s="9" t="s">
        <v>147</v>
      </c>
      <c r="AY9" s="9" t="s">
        <v>148</v>
      </c>
      <c r="AZ9" s="9" t="s">
        <v>149</v>
      </c>
      <c r="BA9" s="9" t="s">
        <v>150</v>
      </c>
      <c r="BB9" s="9" t="s">
        <v>151</v>
      </c>
      <c r="BC9" s="9" t="s">
        <v>152</v>
      </c>
      <c r="BD9" s="9" t="s">
        <v>153</v>
      </c>
      <c r="BE9" s="9" t="s">
        <v>154</v>
      </c>
      <c r="BF9" s="22"/>
      <c r="BG9" s="22"/>
      <c r="BH9" s="22" t="s">
        <v>136</v>
      </c>
      <c r="BI9" s="22"/>
      <c r="BJ9" s="22"/>
      <c r="BK9" s="22" t="s">
        <v>136</v>
      </c>
      <c r="BL9" s="22"/>
      <c r="BM9" s="22"/>
      <c r="BN9" s="22" t="s">
        <v>190</v>
      </c>
      <c r="BO9" s="22"/>
      <c r="BP9" s="22"/>
      <c r="BQ9" s="22">
        <v>100</v>
      </c>
      <c r="BR9" s="9"/>
      <c r="BS9" s="9"/>
      <c r="BT9" s="9" t="s">
        <v>136</v>
      </c>
      <c r="BU9" s="9"/>
      <c r="BV9" s="9"/>
      <c r="BW9" s="9" t="s">
        <v>136</v>
      </c>
      <c r="BX9" s="9"/>
      <c r="BY9" s="9"/>
      <c r="BZ9" s="9">
        <v>30</v>
      </c>
      <c r="CA9" s="9" t="s">
        <v>136</v>
      </c>
      <c r="CB9" s="9" t="s">
        <v>136</v>
      </c>
      <c r="CC9" s="23" t="s">
        <v>155</v>
      </c>
      <c r="CD9" s="9"/>
      <c r="CE9" s="24" t="s">
        <v>156</v>
      </c>
      <c r="CF9" s="9" t="s">
        <v>136</v>
      </c>
      <c r="CG9" s="9" t="s">
        <v>136</v>
      </c>
      <c r="CH9" s="23" t="s">
        <v>155</v>
      </c>
      <c r="CI9" s="9"/>
      <c r="CJ9" s="24" t="s">
        <v>156</v>
      </c>
      <c r="CK9" s="9" t="s">
        <v>190</v>
      </c>
      <c r="CL9" s="9" t="s">
        <v>190</v>
      </c>
      <c r="CM9" s="23" t="s">
        <v>155</v>
      </c>
      <c r="CN9" s="9"/>
      <c r="CO9" s="24" t="s">
        <v>156</v>
      </c>
      <c r="CP9" s="9" t="s">
        <v>191</v>
      </c>
      <c r="CQ9" s="22">
        <v>100</v>
      </c>
      <c r="CR9" s="9" t="s">
        <v>137</v>
      </c>
      <c r="CS9" s="22"/>
      <c r="CT9" s="22"/>
      <c r="CU9" s="25">
        <v>100</v>
      </c>
      <c r="CV9" s="26"/>
      <c r="CW9" s="26"/>
      <c r="CX9" s="10">
        <f t="shared" si="7"/>
        <v>1</v>
      </c>
      <c r="CY9" s="27" t="str">
        <f t="shared" si="2"/>
        <v>Óptimo</v>
      </c>
      <c r="CZ9" s="11"/>
      <c r="DA9" s="12" t="s">
        <v>158</v>
      </c>
      <c r="DB9" s="28">
        <f>+BQ9</f>
        <v>100</v>
      </c>
      <c r="DC9" s="29">
        <f t="shared" si="8"/>
        <v>100</v>
      </c>
      <c r="DD9" s="30">
        <f t="shared" si="5"/>
        <v>1</v>
      </c>
      <c r="DE9" s="27" t="str">
        <f t="shared" si="6"/>
        <v>Óptimo</v>
      </c>
    </row>
    <row r="10" spans="1:109" ht="120.75" customHeight="1" x14ac:dyDescent="0.25">
      <c r="A10" s="21" t="str">
        <f t="shared" si="0"/>
        <v>05016</v>
      </c>
      <c r="B10" s="9" t="s">
        <v>192</v>
      </c>
      <c r="C10" s="9" t="s">
        <v>109</v>
      </c>
      <c r="D10" s="9" t="s">
        <v>110</v>
      </c>
      <c r="E10" s="9" t="s">
        <v>111</v>
      </c>
      <c r="F10" s="9" t="s">
        <v>112</v>
      </c>
      <c r="G10" s="9" t="s">
        <v>113</v>
      </c>
      <c r="H10" s="9" t="s">
        <v>114</v>
      </c>
      <c r="I10" s="9" t="s">
        <v>115</v>
      </c>
      <c r="J10" s="9" t="s">
        <v>114</v>
      </c>
      <c r="K10" s="9" t="s">
        <v>116</v>
      </c>
      <c r="L10" s="9" t="s">
        <v>117</v>
      </c>
      <c r="M10" s="9" t="s">
        <v>118</v>
      </c>
      <c r="N10" s="9" t="s">
        <v>119</v>
      </c>
      <c r="O10" s="9" t="s">
        <v>116</v>
      </c>
      <c r="P10" s="9" t="s">
        <v>120</v>
      </c>
      <c r="Q10" s="9" t="s">
        <v>116</v>
      </c>
      <c r="R10" s="9" t="s">
        <v>121</v>
      </c>
      <c r="S10" s="9" t="s">
        <v>118</v>
      </c>
      <c r="T10" s="9" t="s">
        <v>122</v>
      </c>
      <c r="U10" s="9" t="s">
        <v>123</v>
      </c>
      <c r="V10" s="9" t="s">
        <v>124</v>
      </c>
      <c r="W10" s="9" t="s">
        <v>125</v>
      </c>
      <c r="X10" s="9" t="s">
        <v>193</v>
      </c>
      <c r="Y10" s="9" t="s">
        <v>194</v>
      </c>
      <c r="Z10" s="9" t="s">
        <v>195</v>
      </c>
      <c r="AA10" s="9" t="s">
        <v>196</v>
      </c>
      <c r="AB10" s="9" t="s">
        <v>130</v>
      </c>
      <c r="AC10" s="9" t="s">
        <v>131</v>
      </c>
      <c r="AD10" s="9" t="s">
        <v>164</v>
      </c>
      <c r="AE10" s="9" t="s">
        <v>197</v>
      </c>
      <c r="AF10" s="9" t="s">
        <v>198</v>
      </c>
      <c r="AG10" s="9" t="s">
        <v>199</v>
      </c>
      <c r="AH10" s="9" t="s">
        <v>135</v>
      </c>
      <c r="AI10" s="9" t="s">
        <v>136</v>
      </c>
      <c r="AJ10" s="9" t="s">
        <v>136</v>
      </c>
      <c r="AK10" s="9" t="s">
        <v>200</v>
      </c>
      <c r="AL10" s="9" t="s">
        <v>135</v>
      </c>
      <c r="AM10" s="9" t="s">
        <v>169</v>
      </c>
      <c r="AN10" s="9" t="s">
        <v>138</v>
      </c>
      <c r="AO10" s="9" t="s">
        <v>139</v>
      </c>
      <c r="AP10" s="9" t="s">
        <v>201</v>
      </c>
      <c r="AQ10" s="9" t="s">
        <v>141</v>
      </c>
      <c r="AR10" s="9" t="s">
        <v>171</v>
      </c>
      <c r="AS10" s="9"/>
      <c r="AT10" s="9" t="s">
        <v>143</v>
      </c>
      <c r="AU10" s="9" t="s">
        <v>144</v>
      </c>
      <c r="AV10" s="9" t="s">
        <v>145</v>
      </c>
      <c r="AW10" s="9" t="s">
        <v>146</v>
      </c>
      <c r="AX10" s="9" t="s">
        <v>147</v>
      </c>
      <c r="AY10" s="9" t="s">
        <v>148</v>
      </c>
      <c r="AZ10" s="9" t="s">
        <v>149</v>
      </c>
      <c r="BA10" s="9" t="s">
        <v>150</v>
      </c>
      <c r="BB10" s="9" t="s">
        <v>151</v>
      </c>
      <c r="BC10" s="9" t="s">
        <v>152</v>
      </c>
      <c r="BD10" s="9" t="s">
        <v>153</v>
      </c>
      <c r="BE10" s="9" t="s">
        <v>154</v>
      </c>
      <c r="BF10" s="22"/>
      <c r="BG10" s="22"/>
      <c r="BH10" s="22">
        <v>356</v>
      </c>
      <c r="BI10" s="22"/>
      <c r="BJ10" s="22"/>
      <c r="BK10" s="22">
        <v>605</v>
      </c>
      <c r="BL10" s="22"/>
      <c r="BM10" s="22"/>
      <c r="BN10" s="22">
        <v>539</v>
      </c>
      <c r="BO10" s="22"/>
      <c r="BP10" s="22"/>
      <c r="BQ10" s="22">
        <v>500</v>
      </c>
      <c r="BR10" s="9"/>
      <c r="BS10" s="9"/>
      <c r="BT10" s="9">
        <v>320</v>
      </c>
      <c r="BU10" s="9"/>
      <c r="BV10" s="9"/>
      <c r="BW10" s="9">
        <v>387</v>
      </c>
      <c r="BX10" s="9"/>
      <c r="BY10" s="9"/>
      <c r="BZ10" s="9">
        <v>805</v>
      </c>
      <c r="CA10" s="9" t="s">
        <v>202</v>
      </c>
      <c r="CB10" s="9" t="s">
        <v>203</v>
      </c>
      <c r="CC10" s="23" t="s">
        <v>204</v>
      </c>
      <c r="CD10" s="9"/>
      <c r="CE10" s="24" t="s">
        <v>156</v>
      </c>
      <c r="CF10" s="9" t="s">
        <v>205</v>
      </c>
      <c r="CG10" s="9" t="s">
        <v>206</v>
      </c>
      <c r="CH10" s="23" t="s">
        <v>207</v>
      </c>
      <c r="CI10" s="9"/>
      <c r="CJ10" s="31" t="s">
        <v>208</v>
      </c>
      <c r="CK10" s="9" t="s">
        <v>209</v>
      </c>
      <c r="CL10" s="9" t="s">
        <v>210</v>
      </c>
      <c r="CM10" s="23" t="s">
        <v>211</v>
      </c>
      <c r="CN10" s="9"/>
      <c r="CO10" s="24" t="s">
        <v>156</v>
      </c>
      <c r="CP10" s="9" t="s">
        <v>212</v>
      </c>
      <c r="CQ10" s="22">
        <v>2000</v>
      </c>
      <c r="CR10" s="9" t="s">
        <v>169</v>
      </c>
      <c r="CS10" s="22"/>
      <c r="CT10" s="22"/>
      <c r="CU10" s="25">
        <v>2047</v>
      </c>
      <c r="CV10" s="26"/>
      <c r="CW10" s="26"/>
      <c r="CX10" s="13">
        <f t="shared" ref="CX10:CX12" si="9">+((SUM(CS10:CU10)/SUM(BO10:BQ10)))</f>
        <v>4.0940000000000003</v>
      </c>
      <c r="CY10" s="27" t="str">
        <f t="shared" si="2"/>
        <v>Excedido</v>
      </c>
      <c r="CZ10" s="11"/>
      <c r="DA10" s="12"/>
      <c r="DB10" s="28">
        <f t="shared" ref="DB10:DB12" si="10">+SUM(BF10:BQ10)</f>
        <v>2000</v>
      </c>
      <c r="DC10" s="29">
        <f t="shared" ref="DC10:DC12" si="11">+BR10+BS10+BT10+BU10+BV10+BW10+BX10+BY10+BZ10+CS10+CT10+CU10</f>
        <v>3559</v>
      </c>
      <c r="DD10" s="30">
        <f t="shared" si="5"/>
        <v>1.7795000000000001</v>
      </c>
      <c r="DE10" s="27" t="str">
        <f t="shared" si="6"/>
        <v>Excedido</v>
      </c>
    </row>
    <row r="11" spans="1:109" ht="129" customHeight="1" x14ac:dyDescent="0.25">
      <c r="A11" s="21" t="str">
        <f t="shared" si="0"/>
        <v>05016</v>
      </c>
      <c r="B11" s="9" t="s">
        <v>213</v>
      </c>
      <c r="C11" s="9" t="s">
        <v>109</v>
      </c>
      <c r="D11" s="9" t="s">
        <v>110</v>
      </c>
      <c r="E11" s="9" t="s">
        <v>111</v>
      </c>
      <c r="F11" s="9" t="s">
        <v>112</v>
      </c>
      <c r="G11" s="9" t="s">
        <v>113</v>
      </c>
      <c r="H11" s="9" t="s">
        <v>114</v>
      </c>
      <c r="I11" s="9" t="s">
        <v>115</v>
      </c>
      <c r="J11" s="9" t="s">
        <v>114</v>
      </c>
      <c r="K11" s="9" t="s">
        <v>116</v>
      </c>
      <c r="L11" s="9" t="s">
        <v>117</v>
      </c>
      <c r="M11" s="9" t="s">
        <v>118</v>
      </c>
      <c r="N11" s="9" t="s">
        <v>119</v>
      </c>
      <c r="O11" s="9" t="s">
        <v>116</v>
      </c>
      <c r="P11" s="9" t="s">
        <v>120</v>
      </c>
      <c r="Q11" s="9" t="s">
        <v>116</v>
      </c>
      <c r="R11" s="9" t="s">
        <v>121</v>
      </c>
      <c r="S11" s="9" t="s">
        <v>118</v>
      </c>
      <c r="T11" s="9" t="s">
        <v>122</v>
      </c>
      <c r="U11" s="9" t="s">
        <v>123</v>
      </c>
      <c r="V11" s="9" t="s">
        <v>124</v>
      </c>
      <c r="W11" s="9" t="s">
        <v>125</v>
      </c>
      <c r="X11" s="9" t="s">
        <v>214</v>
      </c>
      <c r="Y11" s="9" t="s">
        <v>215</v>
      </c>
      <c r="Z11" s="9" t="s">
        <v>216</v>
      </c>
      <c r="AA11" s="9" t="s">
        <v>217</v>
      </c>
      <c r="AB11" s="9" t="s">
        <v>130</v>
      </c>
      <c r="AC11" s="9" t="s">
        <v>131</v>
      </c>
      <c r="AD11" s="9" t="s">
        <v>164</v>
      </c>
      <c r="AE11" s="9" t="s">
        <v>218</v>
      </c>
      <c r="AF11" s="9" t="s">
        <v>219</v>
      </c>
      <c r="AG11" s="9" t="s">
        <v>220</v>
      </c>
      <c r="AH11" s="9" t="s">
        <v>135</v>
      </c>
      <c r="AI11" s="9" t="s">
        <v>136</v>
      </c>
      <c r="AJ11" s="9" t="s">
        <v>136</v>
      </c>
      <c r="AK11" s="9" t="s">
        <v>221</v>
      </c>
      <c r="AL11" s="9" t="s">
        <v>135</v>
      </c>
      <c r="AM11" s="9" t="s">
        <v>169</v>
      </c>
      <c r="AN11" s="9" t="s">
        <v>138</v>
      </c>
      <c r="AO11" s="9" t="s">
        <v>139</v>
      </c>
      <c r="AP11" s="9" t="s">
        <v>222</v>
      </c>
      <c r="AQ11" s="9" t="s">
        <v>141</v>
      </c>
      <c r="AR11" s="9" t="s">
        <v>171</v>
      </c>
      <c r="AS11" s="9"/>
      <c r="AT11" s="9" t="s">
        <v>143</v>
      </c>
      <c r="AU11" s="9" t="s">
        <v>144</v>
      </c>
      <c r="AV11" s="9" t="s">
        <v>145</v>
      </c>
      <c r="AW11" s="9" t="s">
        <v>146</v>
      </c>
      <c r="AX11" s="9" t="s">
        <v>147</v>
      </c>
      <c r="AY11" s="9" t="s">
        <v>148</v>
      </c>
      <c r="AZ11" s="9" t="s">
        <v>149</v>
      </c>
      <c r="BA11" s="9" t="s">
        <v>150</v>
      </c>
      <c r="BB11" s="9" t="s">
        <v>151</v>
      </c>
      <c r="BC11" s="9" t="s">
        <v>152</v>
      </c>
      <c r="BD11" s="9" t="s">
        <v>153</v>
      </c>
      <c r="BE11" s="9" t="s">
        <v>154</v>
      </c>
      <c r="BF11" s="22"/>
      <c r="BG11" s="22"/>
      <c r="BH11" s="22">
        <v>1780</v>
      </c>
      <c r="BI11" s="22"/>
      <c r="BJ11" s="22"/>
      <c r="BK11" s="22">
        <v>1920</v>
      </c>
      <c r="BL11" s="22"/>
      <c r="BM11" s="22"/>
      <c r="BN11" s="22">
        <v>3500</v>
      </c>
      <c r="BO11" s="22"/>
      <c r="BP11" s="22"/>
      <c r="BQ11" s="22">
        <v>1800</v>
      </c>
      <c r="BR11" s="9"/>
      <c r="BS11" s="9"/>
      <c r="BT11" s="9">
        <v>2090</v>
      </c>
      <c r="BU11" s="9"/>
      <c r="BV11" s="9"/>
      <c r="BW11" s="9">
        <v>2006</v>
      </c>
      <c r="BX11" s="9"/>
      <c r="BY11" s="9"/>
      <c r="BZ11" s="9">
        <v>3148</v>
      </c>
      <c r="CA11" s="9" t="s">
        <v>223</v>
      </c>
      <c r="CB11" s="9" t="s">
        <v>224</v>
      </c>
      <c r="CC11" s="23" t="s">
        <v>225</v>
      </c>
      <c r="CD11" s="9"/>
      <c r="CE11" s="24" t="s">
        <v>156</v>
      </c>
      <c r="CF11" s="9" t="s">
        <v>226</v>
      </c>
      <c r="CG11" s="9" t="s">
        <v>227</v>
      </c>
      <c r="CH11" s="23" t="s">
        <v>228</v>
      </c>
      <c r="CI11" s="9"/>
      <c r="CJ11" s="24" t="s">
        <v>156</v>
      </c>
      <c r="CK11" s="9" t="s">
        <v>229</v>
      </c>
      <c r="CL11" s="9" t="s">
        <v>230</v>
      </c>
      <c r="CM11" s="23" t="s">
        <v>231</v>
      </c>
      <c r="CN11" s="9"/>
      <c r="CO11" s="24" t="s">
        <v>156</v>
      </c>
      <c r="CP11" s="9" t="s">
        <v>232</v>
      </c>
      <c r="CQ11" s="22">
        <v>9000</v>
      </c>
      <c r="CR11" s="9" t="s">
        <v>169</v>
      </c>
      <c r="CS11" s="22"/>
      <c r="CT11" s="22"/>
      <c r="CU11" s="25">
        <v>5802</v>
      </c>
      <c r="CV11" s="26"/>
      <c r="CW11" s="26"/>
      <c r="CX11" s="13">
        <f t="shared" si="9"/>
        <v>3.2233333333333332</v>
      </c>
      <c r="CY11" s="27" t="str">
        <f t="shared" si="2"/>
        <v>Excedido</v>
      </c>
      <c r="CZ11" s="11"/>
      <c r="DA11" s="12"/>
      <c r="DB11" s="28">
        <f t="shared" si="10"/>
        <v>9000</v>
      </c>
      <c r="DC11" s="29">
        <f t="shared" si="11"/>
        <v>13046</v>
      </c>
      <c r="DD11" s="30">
        <f t="shared" si="5"/>
        <v>1.4495555555555555</v>
      </c>
      <c r="DE11" s="27" t="str">
        <f t="shared" si="6"/>
        <v>Excedido</v>
      </c>
    </row>
    <row r="12" spans="1:109" ht="83.25" customHeight="1" x14ac:dyDescent="0.25">
      <c r="A12" s="21" t="str">
        <f t="shared" si="0"/>
        <v>05016</v>
      </c>
      <c r="B12" s="9" t="s">
        <v>233</v>
      </c>
      <c r="C12" s="9" t="s">
        <v>109</v>
      </c>
      <c r="D12" s="9" t="s">
        <v>110</v>
      </c>
      <c r="E12" s="9" t="s">
        <v>111</v>
      </c>
      <c r="F12" s="9" t="s">
        <v>112</v>
      </c>
      <c r="G12" s="9" t="s">
        <v>113</v>
      </c>
      <c r="H12" s="9" t="s">
        <v>114</v>
      </c>
      <c r="I12" s="9" t="s">
        <v>115</v>
      </c>
      <c r="J12" s="9" t="s">
        <v>114</v>
      </c>
      <c r="K12" s="9" t="s">
        <v>116</v>
      </c>
      <c r="L12" s="9" t="s">
        <v>117</v>
      </c>
      <c r="M12" s="9" t="s">
        <v>118</v>
      </c>
      <c r="N12" s="9" t="s">
        <v>119</v>
      </c>
      <c r="O12" s="9" t="s">
        <v>116</v>
      </c>
      <c r="P12" s="9" t="s">
        <v>120</v>
      </c>
      <c r="Q12" s="9" t="s">
        <v>116</v>
      </c>
      <c r="R12" s="9" t="s">
        <v>121</v>
      </c>
      <c r="S12" s="9" t="s">
        <v>118</v>
      </c>
      <c r="T12" s="9" t="s">
        <v>122</v>
      </c>
      <c r="U12" s="9" t="s">
        <v>123</v>
      </c>
      <c r="V12" s="9" t="s">
        <v>124</v>
      </c>
      <c r="W12" s="9" t="s">
        <v>125</v>
      </c>
      <c r="X12" s="9" t="s">
        <v>234</v>
      </c>
      <c r="Y12" s="9" t="s">
        <v>235</v>
      </c>
      <c r="Z12" s="9" t="s">
        <v>236</v>
      </c>
      <c r="AA12" s="9" t="s">
        <v>237</v>
      </c>
      <c r="AB12" s="9" t="s">
        <v>130</v>
      </c>
      <c r="AC12" s="9" t="s">
        <v>131</v>
      </c>
      <c r="AD12" s="9" t="s">
        <v>164</v>
      </c>
      <c r="AE12" s="9" t="s">
        <v>238</v>
      </c>
      <c r="AF12" s="9" t="s">
        <v>239</v>
      </c>
      <c r="AG12" s="9" t="s">
        <v>240</v>
      </c>
      <c r="AH12" s="9" t="s">
        <v>135</v>
      </c>
      <c r="AI12" s="9" t="s">
        <v>136</v>
      </c>
      <c r="AJ12" s="9" t="s">
        <v>136</v>
      </c>
      <c r="AK12" s="9" t="s">
        <v>241</v>
      </c>
      <c r="AL12" s="9" t="s">
        <v>135</v>
      </c>
      <c r="AM12" s="9" t="s">
        <v>169</v>
      </c>
      <c r="AN12" s="9" t="s">
        <v>138</v>
      </c>
      <c r="AO12" s="9" t="s">
        <v>139</v>
      </c>
      <c r="AP12" s="9" t="s">
        <v>242</v>
      </c>
      <c r="AQ12" s="9" t="s">
        <v>141</v>
      </c>
      <c r="AR12" s="9" t="s">
        <v>171</v>
      </c>
      <c r="AS12" s="9"/>
      <c r="AT12" s="9" t="s">
        <v>143</v>
      </c>
      <c r="AU12" s="9" t="s">
        <v>144</v>
      </c>
      <c r="AV12" s="9" t="s">
        <v>145</v>
      </c>
      <c r="AW12" s="9" t="s">
        <v>146</v>
      </c>
      <c r="AX12" s="9" t="s">
        <v>147</v>
      </c>
      <c r="AY12" s="9" t="s">
        <v>148</v>
      </c>
      <c r="AZ12" s="9" t="s">
        <v>149</v>
      </c>
      <c r="BA12" s="9" t="s">
        <v>150</v>
      </c>
      <c r="BB12" s="9" t="s">
        <v>151</v>
      </c>
      <c r="BC12" s="9" t="s">
        <v>152</v>
      </c>
      <c r="BD12" s="9" t="s">
        <v>153</v>
      </c>
      <c r="BE12" s="9" t="s">
        <v>154</v>
      </c>
      <c r="BF12" s="22"/>
      <c r="BG12" s="22"/>
      <c r="BH12" s="22">
        <v>5000</v>
      </c>
      <c r="BI12" s="22"/>
      <c r="BJ12" s="22"/>
      <c r="BK12" s="22">
        <v>25000</v>
      </c>
      <c r="BL12" s="22"/>
      <c r="BM12" s="22"/>
      <c r="BN12" s="22">
        <v>140000</v>
      </c>
      <c r="BO12" s="22"/>
      <c r="BP12" s="22"/>
      <c r="BQ12" s="22">
        <v>140500</v>
      </c>
      <c r="BR12" s="9"/>
      <c r="BS12" s="9"/>
      <c r="BT12" s="9">
        <v>8431</v>
      </c>
      <c r="BU12" s="9"/>
      <c r="BV12" s="9"/>
      <c r="BW12" s="9">
        <v>13733</v>
      </c>
      <c r="BX12" s="9"/>
      <c r="BY12" s="9"/>
      <c r="BZ12" s="9">
        <v>161579</v>
      </c>
      <c r="CA12" s="9" t="s">
        <v>243</v>
      </c>
      <c r="CB12" s="9" t="s">
        <v>244</v>
      </c>
      <c r="CC12" s="23" t="s">
        <v>245</v>
      </c>
      <c r="CD12" s="9" t="s">
        <v>246</v>
      </c>
      <c r="CE12" s="32" t="s">
        <v>247</v>
      </c>
      <c r="CF12" s="9" t="s">
        <v>248</v>
      </c>
      <c r="CG12" s="9" t="s">
        <v>249</v>
      </c>
      <c r="CH12" s="23" t="s">
        <v>250</v>
      </c>
      <c r="CI12" s="9"/>
      <c r="CJ12" s="31" t="s">
        <v>208</v>
      </c>
      <c r="CK12" s="9" t="s">
        <v>251</v>
      </c>
      <c r="CL12" s="9" t="s">
        <v>252</v>
      </c>
      <c r="CM12" s="23" t="s">
        <v>253</v>
      </c>
      <c r="CN12" s="9"/>
      <c r="CO12" s="24" t="s">
        <v>156</v>
      </c>
      <c r="CP12" s="9" t="s">
        <v>254</v>
      </c>
      <c r="CQ12" s="22">
        <v>310500</v>
      </c>
      <c r="CR12" s="9" t="s">
        <v>169</v>
      </c>
      <c r="CS12" s="22"/>
      <c r="CT12" s="22"/>
      <c r="CU12" s="25">
        <v>148348</v>
      </c>
      <c r="CV12" s="26"/>
      <c r="CW12" s="26"/>
      <c r="CX12" s="13">
        <f t="shared" si="9"/>
        <v>1.0558576512455515</v>
      </c>
      <c r="CY12" s="27" t="str">
        <f t="shared" si="2"/>
        <v>Óptimo</v>
      </c>
      <c r="CZ12" s="11"/>
      <c r="DA12" s="12"/>
      <c r="DB12" s="28">
        <f t="shared" si="10"/>
        <v>310500</v>
      </c>
      <c r="DC12" s="29">
        <f t="shared" si="11"/>
        <v>332091</v>
      </c>
      <c r="DD12" s="30">
        <f t="shared" si="5"/>
        <v>1.069536231884058</v>
      </c>
      <c r="DE12" s="27" t="str">
        <f t="shared" si="6"/>
        <v>Óptimo</v>
      </c>
    </row>
    <row r="13" spans="1:109" ht="119.25" customHeight="1" x14ac:dyDescent="0.25">
      <c r="A13" s="21" t="str">
        <f t="shared" si="0"/>
        <v>05016</v>
      </c>
      <c r="B13" s="9" t="s">
        <v>255</v>
      </c>
      <c r="C13" s="9" t="s">
        <v>109</v>
      </c>
      <c r="D13" s="9" t="s">
        <v>110</v>
      </c>
      <c r="E13" s="9" t="s">
        <v>111</v>
      </c>
      <c r="F13" s="9" t="s">
        <v>112</v>
      </c>
      <c r="G13" s="9" t="s">
        <v>113</v>
      </c>
      <c r="H13" s="9" t="s">
        <v>114</v>
      </c>
      <c r="I13" s="9" t="s">
        <v>115</v>
      </c>
      <c r="J13" s="9" t="s">
        <v>114</v>
      </c>
      <c r="K13" s="9" t="s">
        <v>116</v>
      </c>
      <c r="L13" s="9" t="s">
        <v>117</v>
      </c>
      <c r="M13" s="9" t="s">
        <v>118</v>
      </c>
      <c r="N13" s="9" t="s">
        <v>119</v>
      </c>
      <c r="O13" s="9" t="s">
        <v>116</v>
      </c>
      <c r="P13" s="9" t="s">
        <v>120</v>
      </c>
      <c r="Q13" s="9" t="s">
        <v>116</v>
      </c>
      <c r="R13" s="9" t="s">
        <v>121</v>
      </c>
      <c r="S13" s="9" t="s">
        <v>118</v>
      </c>
      <c r="T13" s="9" t="s">
        <v>122</v>
      </c>
      <c r="U13" s="9" t="s">
        <v>123</v>
      </c>
      <c r="V13" s="9" t="s">
        <v>124</v>
      </c>
      <c r="W13" s="9" t="s">
        <v>174</v>
      </c>
      <c r="X13" s="9" t="s">
        <v>256</v>
      </c>
      <c r="Y13" s="9" t="s">
        <v>257</v>
      </c>
      <c r="Z13" s="9" t="s">
        <v>258</v>
      </c>
      <c r="AA13" s="9" t="s">
        <v>259</v>
      </c>
      <c r="AB13" s="9" t="s">
        <v>130</v>
      </c>
      <c r="AC13" s="9" t="s">
        <v>131</v>
      </c>
      <c r="AD13" s="9" t="s">
        <v>132</v>
      </c>
      <c r="AE13" s="9" t="s">
        <v>260</v>
      </c>
      <c r="AF13" s="9" t="s">
        <v>132</v>
      </c>
      <c r="AG13" s="9" t="s">
        <v>134</v>
      </c>
      <c r="AH13" s="9" t="s">
        <v>135</v>
      </c>
      <c r="AI13" s="9" t="s">
        <v>136</v>
      </c>
      <c r="AJ13" s="9" t="s">
        <v>136</v>
      </c>
      <c r="AK13" s="9" t="s">
        <v>134</v>
      </c>
      <c r="AL13" s="9" t="s">
        <v>135</v>
      </c>
      <c r="AM13" s="9" t="s">
        <v>137</v>
      </c>
      <c r="AN13" s="9" t="s">
        <v>138</v>
      </c>
      <c r="AO13" s="9" t="s">
        <v>139</v>
      </c>
      <c r="AP13" s="9" t="s">
        <v>261</v>
      </c>
      <c r="AQ13" s="9" t="s">
        <v>141</v>
      </c>
      <c r="AR13" s="9" t="s">
        <v>171</v>
      </c>
      <c r="AS13" s="9"/>
      <c r="AT13" s="9" t="s">
        <v>143</v>
      </c>
      <c r="AU13" s="9" t="s">
        <v>144</v>
      </c>
      <c r="AV13" s="9" t="s">
        <v>145</v>
      </c>
      <c r="AW13" s="9" t="s">
        <v>146</v>
      </c>
      <c r="AX13" s="9" t="s">
        <v>147</v>
      </c>
      <c r="AY13" s="9" t="s">
        <v>148</v>
      </c>
      <c r="AZ13" s="9" t="s">
        <v>149</v>
      </c>
      <c r="BA13" s="9" t="s">
        <v>150</v>
      </c>
      <c r="BB13" s="9" t="s">
        <v>151</v>
      </c>
      <c r="BC13" s="9" t="s">
        <v>152</v>
      </c>
      <c r="BD13" s="9" t="s">
        <v>153</v>
      </c>
      <c r="BE13" s="9" t="s">
        <v>154</v>
      </c>
      <c r="BF13" s="22"/>
      <c r="BG13" s="22"/>
      <c r="BH13" s="22" t="s">
        <v>262</v>
      </c>
      <c r="BI13" s="22"/>
      <c r="BJ13" s="22"/>
      <c r="BK13" s="22" t="s">
        <v>263</v>
      </c>
      <c r="BL13" s="22"/>
      <c r="BM13" s="22"/>
      <c r="BN13" s="22" t="s">
        <v>264</v>
      </c>
      <c r="BO13" s="22"/>
      <c r="BP13" s="22"/>
      <c r="BQ13" s="22">
        <v>100</v>
      </c>
      <c r="BR13" s="9"/>
      <c r="BS13" s="9"/>
      <c r="BT13" s="9" t="s">
        <v>265</v>
      </c>
      <c r="BU13" s="9"/>
      <c r="BV13" s="9"/>
      <c r="BW13" s="9" t="s">
        <v>266</v>
      </c>
      <c r="BX13" s="9"/>
      <c r="BY13" s="9"/>
      <c r="BZ13" s="9">
        <v>68</v>
      </c>
      <c r="CA13" s="9" t="s">
        <v>262</v>
      </c>
      <c r="CB13" s="9" t="s">
        <v>265</v>
      </c>
      <c r="CC13" s="23" t="s">
        <v>267</v>
      </c>
      <c r="CD13" s="9"/>
      <c r="CE13" s="24" t="s">
        <v>156</v>
      </c>
      <c r="CF13" s="9" t="s">
        <v>263</v>
      </c>
      <c r="CG13" s="9" t="s">
        <v>266</v>
      </c>
      <c r="CH13" s="23" t="s">
        <v>268</v>
      </c>
      <c r="CI13" s="9"/>
      <c r="CJ13" s="24" t="s">
        <v>156</v>
      </c>
      <c r="CK13" s="9" t="s">
        <v>264</v>
      </c>
      <c r="CL13" s="9" t="s">
        <v>269</v>
      </c>
      <c r="CM13" s="23" t="s">
        <v>270</v>
      </c>
      <c r="CN13" s="9"/>
      <c r="CO13" s="24" t="s">
        <v>156</v>
      </c>
      <c r="CP13" s="9" t="s">
        <v>271</v>
      </c>
      <c r="CQ13" s="22">
        <v>100</v>
      </c>
      <c r="CR13" s="9" t="s">
        <v>137</v>
      </c>
      <c r="CS13" s="22"/>
      <c r="CT13" s="22"/>
      <c r="CU13" s="25">
        <v>108.08</v>
      </c>
      <c r="CV13" s="26"/>
      <c r="CW13" s="26"/>
      <c r="CX13" s="10">
        <f>+CU13/BQ13</f>
        <v>1.0808</v>
      </c>
      <c r="CY13" s="27" t="str">
        <f t="shared" si="2"/>
        <v>Óptimo</v>
      </c>
      <c r="CZ13" s="11"/>
      <c r="DA13" s="12" t="s">
        <v>158</v>
      </c>
      <c r="DB13" s="28">
        <f>+BQ13</f>
        <v>100</v>
      </c>
      <c r="DC13" s="29">
        <f>+CU13</f>
        <v>108.08</v>
      </c>
      <c r="DD13" s="30">
        <f t="shared" si="5"/>
        <v>1.0808</v>
      </c>
      <c r="DE13" s="27" t="str">
        <f t="shared" si="6"/>
        <v>Óptimo</v>
      </c>
    </row>
    <row r="14" spans="1:109" ht="105" x14ac:dyDescent="0.25">
      <c r="A14" s="21" t="str">
        <f t="shared" si="0"/>
        <v>05016</v>
      </c>
      <c r="B14" s="9" t="s">
        <v>272</v>
      </c>
      <c r="C14" s="9" t="s">
        <v>109</v>
      </c>
      <c r="D14" s="9" t="s">
        <v>110</v>
      </c>
      <c r="E14" s="9" t="s">
        <v>111</v>
      </c>
      <c r="F14" s="9" t="s">
        <v>112</v>
      </c>
      <c r="G14" s="9" t="s">
        <v>113</v>
      </c>
      <c r="H14" s="9" t="s">
        <v>114</v>
      </c>
      <c r="I14" s="9" t="s">
        <v>115</v>
      </c>
      <c r="J14" s="9" t="s">
        <v>114</v>
      </c>
      <c r="K14" s="9" t="s">
        <v>116</v>
      </c>
      <c r="L14" s="9" t="s">
        <v>117</v>
      </c>
      <c r="M14" s="9" t="s">
        <v>118</v>
      </c>
      <c r="N14" s="9" t="s">
        <v>119</v>
      </c>
      <c r="O14" s="9" t="s">
        <v>116</v>
      </c>
      <c r="P14" s="9" t="s">
        <v>120</v>
      </c>
      <c r="Q14" s="9" t="s">
        <v>116</v>
      </c>
      <c r="R14" s="9" t="s">
        <v>121</v>
      </c>
      <c r="S14" s="9" t="s">
        <v>118</v>
      </c>
      <c r="T14" s="9" t="s">
        <v>122</v>
      </c>
      <c r="U14" s="9" t="s">
        <v>123</v>
      </c>
      <c r="V14" s="9" t="s">
        <v>124</v>
      </c>
      <c r="W14" s="9" t="s">
        <v>125</v>
      </c>
      <c r="X14" s="9" t="s">
        <v>273</v>
      </c>
      <c r="Y14" s="9" t="s">
        <v>274</v>
      </c>
      <c r="Z14" s="9" t="s">
        <v>275</v>
      </c>
      <c r="AA14" s="9" t="s">
        <v>276</v>
      </c>
      <c r="AB14" s="9" t="s">
        <v>130</v>
      </c>
      <c r="AC14" s="9" t="s">
        <v>131</v>
      </c>
      <c r="AD14" s="9" t="s">
        <v>164</v>
      </c>
      <c r="AE14" s="9" t="s">
        <v>277</v>
      </c>
      <c r="AF14" s="9" t="s">
        <v>278</v>
      </c>
      <c r="AG14" s="9" t="s">
        <v>279</v>
      </c>
      <c r="AH14" s="9" t="s">
        <v>135</v>
      </c>
      <c r="AI14" s="9" t="s">
        <v>136</v>
      </c>
      <c r="AJ14" s="9" t="s">
        <v>136</v>
      </c>
      <c r="AK14" s="9" t="s">
        <v>280</v>
      </c>
      <c r="AL14" s="9" t="s">
        <v>135</v>
      </c>
      <c r="AM14" s="9" t="s">
        <v>169</v>
      </c>
      <c r="AN14" s="9" t="s">
        <v>138</v>
      </c>
      <c r="AO14" s="9" t="s">
        <v>139</v>
      </c>
      <c r="AP14" s="9" t="s">
        <v>242</v>
      </c>
      <c r="AQ14" s="9" t="s">
        <v>141</v>
      </c>
      <c r="AR14" s="9" t="s">
        <v>171</v>
      </c>
      <c r="AS14" s="9"/>
      <c r="AT14" s="9" t="s">
        <v>143</v>
      </c>
      <c r="AU14" s="9" t="s">
        <v>144</v>
      </c>
      <c r="AV14" s="9" t="s">
        <v>145</v>
      </c>
      <c r="AW14" s="9" t="s">
        <v>146</v>
      </c>
      <c r="AX14" s="9" t="s">
        <v>147</v>
      </c>
      <c r="AY14" s="9" t="s">
        <v>148</v>
      </c>
      <c r="AZ14" s="9" t="s">
        <v>149</v>
      </c>
      <c r="BA14" s="9" t="s">
        <v>150</v>
      </c>
      <c r="BB14" s="9" t="s">
        <v>151</v>
      </c>
      <c r="BC14" s="9" t="s">
        <v>152</v>
      </c>
      <c r="BD14" s="9" t="s">
        <v>153</v>
      </c>
      <c r="BE14" s="9" t="s">
        <v>154</v>
      </c>
      <c r="BF14" s="22"/>
      <c r="BG14" s="22"/>
      <c r="BH14" s="22">
        <v>12000</v>
      </c>
      <c r="BI14" s="22"/>
      <c r="BJ14" s="22"/>
      <c r="BK14" s="22">
        <v>4500</v>
      </c>
      <c r="BL14" s="22"/>
      <c r="BM14" s="22"/>
      <c r="BN14" s="22">
        <v>14100</v>
      </c>
      <c r="BO14" s="22"/>
      <c r="BP14" s="22"/>
      <c r="BQ14" s="22">
        <v>7400</v>
      </c>
      <c r="BR14" s="9"/>
      <c r="BS14" s="9"/>
      <c r="BT14" s="9">
        <v>7140</v>
      </c>
      <c r="BU14" s="9"/>
      <c r="BV14" s="9"/>
      <c r="BW14" s="9">
        <v>5133</v>
      </c>
      <c r="BX14" s="9"/>
      <c r="BY14" s="9"/>
      <c r="BZ14" s="9">
        <v>12031</v>
      </c>
      <c r="CA14" s="9" t="s">
        <v>281</v>
      </c>
      <c r="CB14" s="9" t="s">
        <v>282</v>
      </c>
      <c r="CC14" s="23" t="s">
        <v>283</v>
      </c>
      <c r="CD14" s="9"/>
      <c r="CE14" s="33" t="s">
        <v>284</v>
      </c>
      <c r="CF14" s="9" t="s">
        <v>285</v>
      </c>
      <c r="CG14" s="9" t="s">
        <v>286</v>
      </c>
      <c r="CH14" s="23" t="s">
        <v>287</v>
      </c>
      <c r="CI14" s="9"/>
      <c r="CJ14" s="31" t="s">
        <v>208</v>
      </c>
      <c r="CK14" s="9" t="s">
        <v>288</v>
      </c>
      <c r="CL14" s="9" t="s">
        <v>289</v>
      </c>
      <c r="CM14" s="23" t="s">
        <v>290</v>
      </c>
      <c r="CN14" s="9"/>
      <c r="CO14" s="31" t="s">
        <v>208</v>
      </c>
      <c r="CP14" s="9" t="s">
        <v>291</v>
      </c>
      <c r="CQ14" s="22">
        <v>38000</v>
      </c>
      <c r="CR14" s="9" t="s">
        <v>169</v>
      </c>
      <c r="CS14" s="22"/>
      <c r="CT14" s="22"/>
      <c r="CU14" s="25">
        <v>32308</v>
      </c>
      <c r="CV14" s="26"/>
      <c r="CW14" s="26"/>
      <c r="CX14" s="13">
        <f t="shared" ref="CX14:CX15" si="12">+((SUM(CS14:CU14)/SUM(BO14:BQ14)))</f>
        <v>4.3659459459459455</v>
      </c>
      <c r="CY14" s="27" t="str">
        <f t="shared" si="2"/>
        <v>Excedido</v>
      </c>
      <c r="CZ14" s="11"/>
      <c r="DA14" s="12"/>
      <c r="DB14" s="28">
        <f t="shared" ref="DB14:DB16" si="13">+SUM(BF14:BQ14)</f>
        <v>38000</v>
      </c>
      <c r="DC14" s="29">
        <f t="shared" ref="DC14:DC16" si="14">+BR14+BS14+BT14+BU14+BV14+BW14+BX14+BY14+BZ14+CS14+CT14+CU14</f>
        <v>56612</v>
      </c>
      <c r="DD14" s="30">
        <f t="shared" si="5"/>
        <v>1.4897894736842106</v>
      </c>
      <c r="DE14" s="27" t="str">
        <f t="shared" si="6"/>
        <v>Excedido</v>
      </c>
    </row>
    <row r="15" spans="1:109" ht="81.75" customHeight="1" x14ac:dyDescent="0.25">
      <c r="A15" s="21" t="str">
        <f t="shared" si="0"/>
        <v>05016</v>
      </c>
      <c r="B15" s="9" t="s">
        <v>292</v>
      </c>
      <c r="C15" s="9" t="s">
        <v>109</v>
      </c>
      <c r="D15" s="9" t="s">
        <v>110</v>
      </c>
      <c r="E15" s="9" t="s">
        <v>111</v>
      </c>
      <c r="F15" s="9" t="s">
        <v>112</v>
      </c>
      <c r="G15" s="9" t="s">
        <v>113</v>
      </c>
      <c r="H15" s="9" t="s">
        <v>114</v>
      </c>
      <c r="I15" s="9" t="s">
        <v>115</v>
      </c>
      <c r="J15" s="9" t="s">
        <v>114</v>
      </c>
      <c r="K15" s="9" t="s">
        <v>116</v>
      </c>
      <c r="L15" s="9" t="s">
        <v>117</v>
      </c>
      <c r="M15" s="9" t="s">
        <v>118</v>
      </c>
      <c r="N15" s="9" t="s">
        <v>119</v>
      </c>
      <c r="O15" s="9" t="s">
        <v>116</v>
      </c>
      <c r="P15" s="9" t="s">
        <v>120</v>
      </c>
      <c r="Q15" s="9" t="s">
        <v>116</v>
      </c>
      <c r="R15" s="9" t="s">
        <v>121</v>
      </c>
      <c r="S15" s="9" t="s">
        <v>118</v>
      </c>
      <c r="T15" s="9" t="s">
        <v>122</v>
      </c>
      <c r="U15" s="9" t="s">
        <v>123</v>
      </c>
      <c r="V15" s="9" t="s">
        <v>124</v>
      </c>
      <c r="W15" s="9" t="s">
        <v>125</v>
      </c>
      <c r="X15" s="9" t="s">
        <v>293</v>
      </c>
      <c r="Y15" s="9" t="s">
        <v>294</v>
      </c>
      <c r="Z15" s="9" t="s">
        <v>295</v>
      </c>
      <c r="AA15" s="9" t="s">
        <v>296</v>
      </c>
      <c r="AB15" s="9" t="s">
        <v>130</v>
      </c>
      <c r="AC15" s="9" t="s">
        <v>131</v>
      </c>
      <c r="AD15" s="9" t="s">
        <v>164</v>
      </c>
      <c r="AE15" s="9" t="s">
        <v>297</v>
      </c>
      <c r="AF15" s="9" t="s">
        <v>298</v>
      </c>
      <c r="AG15" s="9" t="s">
        <v>299</v>
      </c>
      <c r="AH15" s="9" t="s">
        <v>135</v>
      </c>
      <c r="AI15" s="9" t="s">
        <v>136</v>
      </c>
      <c r="AJ15" s="9" t="s">
        <v>136</v>
      </c>
      <c r="AK15" s="9" t="s">
        <v>300</v>
      </c>
      <c r="AL15" s="9" t="s">
        <v>301</v>
      </c>
      <c r="AM15" s="9" t="s">
        <v>169</v>
      </c>
      <c r="AN15" s="9" t="s">
        <v>138</v>
      </c>
      <c r="AO15" s="9" t="s">
        <v>139</v>
      </c>
      <c r="AP15" s="9" t="s">
        <v>302</v>
      </c>
      <c r="AQ15" s="9" t="s">
        <v>141</v>
      </c>
      <c r="AR15" s="9" t="s">
        <v>171</v>
      </c>
      <c r="AS15" s="9"/>
      <c r="AT15" s="9" t="s">
        <v>143</v>
      </c>
      <c r="AU15" s="9" t="s">
        <v>144</v>
      </c>
      <c r="AV15" s="9" t="s">
        <v>145</v>
      </c>
      <c r="AW15" s="9" t="s">
        <v>146</v>
      </c>
      <c r="AX15" s="9" t="s">
        <v>147</v>
      </c>
      <c r="AY15" s="9" t="s">
        <v>148</v>
      </c>
      <c r="AZ15" s="9" t="s">
        <v>149</v>
      </c>
      <c r="BA15" s="9" t="s">
        <v>150</v>
      </c>
      <c r="BB15" s="9" t="s">
        <v>151</v>
      </c>
      <c r="BC15" s="9" t="s">
        <v>152</v>
      </c>
      <c r="BD15" s="9" t="s">
        <v>153</v>
      </c>
      <c r="BE15" s="9" t="s">
        <v>154</v>
      </c>
      <c r="BF15" s="22"/>
      <c r="BG15" s="22"/>
      <c r="BH15" s="22">
        <v>247</v>
      </c>
      <c r="BI15" s="22"/>
      <c r="BJ15" s="22"/>
      <c r="BK15" s="22">
        <v>248</v>
      </c>
      <c r="BL15" s="22"/>
      <c r="BM15" s="22"/>
      <c r="BN15" s="22">
        <v>248</v>
      </c>
      <c r="BO15" s="22"/>
      <c r="BP15" s="22"/>
      <c r="BQ15" s="22">
        <v>247</v>
      </c>
      <c r="BR15" s="9"/>
      <c r="BS15" s="9"/>
      <c r="BT15" s="9">
        <v>303</v>
      </c>
      <c r="BU15" s="9"/>
      <c r="BV15" s="9"/>
      <c r="BW15" s="9">
        <v>319</v>
      </c>
      <c r="BX15" s="9"/>
      <c r="BY15" s="9"/>
      <c r="BZ15" s="9">
        <v>351</v>
      </c>
      <c r="CA15" s="9" t="s">
        <v>303</v>
      </c>
      <c r="CB15" s="9" t="s">
        <v>304</v>
      </c>
      <c r="CC15" s="23" t="s">
        <v>305</v>
      </c>
      <c r="CD15" s="9"/>
      <c r="CE15" s="24" t="s">
        <v>156</v>
      </c>
      <c r="CF15" s="9" t="s">
        <v>306</v>
      </c>
      <c r="CG15" s="9" t="s">
        <v>307</v>
      </c>
      <c r="CH15" s="23" t="s">
        <v>308</v>
      </c>
      <c r="CI15" s="9"/>
      <c r="CJ15" s="24" t="s">
        <v>156</v>
      </c>
      <c r="CK15" s="9" t="s">
        <v>309</v>
      </c>
      <c r="CL15" s="9" t="s">
        <v>310</v>
      </c>
      <c r="CM15" s="23" t="s">
        <v>311</v>
      </c>
      <c r="CN15" s="9" t="s">
        <v>312</v>
      </c>
      <c r="CO15" s="32" t="s">
        <v>247</v>
      </c>
      <c r="CP15" s="9" t="s">
        <v>313</v>
      </c>
      <c r="CQ15" s="22">
        <v>990</v>
      </c>
      <c r="CR15" s="9" t="s">
        <v>169</v>
      </c>
      <c r="CS15" s="22"/>
      <c r="CT15" s="22"/>
      <c r="CU15" s="25">
        <v>771</v>
      </c>
      <c r="CV15" s="26"/>
      <c r="CW15" s="26"/>
      <c r="CX15" s="13">
        <f t="shared" si="12"/>
        <v>3.1214574898785425</v>
      </c>
      <c r="CY15" s="27" t="str">
        <f t="shared" si="2"/>
        <v>Excedido</v>
      </c>
      <c r="CZ15" s="11"/>
      <c r="DA15" s="12"/>
      <c r="DB15" s="28">
        <f t="shared" si="13"/>
        <v>990</v>
      </c>
      <c r="DC15" s="29">
        <f t="shared" si="14"/>
        <v>1744</v>
      </c>
      <c r="DD15" s="30">
        <f t="shared" si="5"/>
        <v>1.7616161616161616</v>
      </c>
      <c r="DE15" s="27" t="str">
        <f t="shared" si="6"/>
        <v>Excedido</v>
      </c>
    </row>
    <row r="16" spans="1:109" ht="120.75" customHeight="1" x14ac:dyDescent="0.25">
      <c r="A16" s="21" t="str">
        <f t="shared" si="0"/>
        <v>05016</v>
      </c>
      <c r="B16" s="9" t="s">
        <v>314</v>
      </c>
      <c r="C16" s="9" t="s">
        <v>109</v>
      </c>
      <c r="D16" s="9" t="s">
        <v>110</v>
      </c>
      <c r="E16" s="9" t="s">
        <v>111</v>
      </c>
      <c r="F16" s="9" t="s">
        <v>112</v>
      </c>
      <c r="G16" s="9" t="s">
        <v>113</v>
      </c>
      <c r="H16" s="9" t="s">
        <v>114</v>
      </c>
      <c r="I16" s="9" t="s">
        <v>115</v>
      </c>
      <c r="J16" s="9" t="s">
        <v>114</v>
      </c>
      <c r="K16" s="9" t="s">
        <v>116</v>
      </c>
      <c r="L16" s="9" t="s">
        <v>117</v>
      </c>
      <c r="M16" s="9" t="s">
        <v>118</v>
      </c>
      <c r="N16" s="9" t="s">
        <v>119</v>
      </c>
      <c r="O16" s="9" t="s">
        <v>315</v>
      </c>
      <c r="P16" s="9" t="s">
        <v>316</v>
      </c>
      <c r="Q16" s="9" t="s">
        <v>116</v>
      </c>
      <c r="R16" s="9" t="s">
        <v>121</v>
      </c>
      <c r="S16" s="9" t="s">
        <v>118</v>
      </c>
      <c r="T16" s="9" t="s">
        <v>122</v>
      </c>
      <c r="U16" s="9" t="s">
        <v>317</v>
      </c>
      <c r="V16" s="9" t="s">
        <v>318</v>
      </c>
      <c r="W16" s="9" t="s">
        <v>125</v>
      </c>
      <c r="X16" s="9" t="s">
        <v>319</v>
      </c>
      <c r="Y16" s="9" t="s">
        <v>320</v>
      </c>
      <c r="Z16" s="9" t="s">
        <v>321</v>
      </c>
      <c r="AA16" s="9" t="s">
        <v>322</v>
      </c>
      <c r="AB16" s="9" t="s">
        <v>130</v>
      </c>
      <c r="AC16" s="9" t="s">
        <v>131</v>
      </c>
      <c r="AD16" s="9" t="s">
        <v>164</v>
      </c>
      <c r="AE16" s="9" t="s">
        <v>323</v>
      </c>
      <c r="AF16" s="9" t="s">
        <v>324</v>
      </c>
      <c r="AG16" s="9" t="s">
        <v>325</v>
      </c>
      <c r="AH16" s="9" t="s">
        <v>135</v>
      </c>
      <c r="AI16" s="9" t="s">
        <v>136</v>
      </c>
      <c r="AJ16" s="9" t="s">
        <v>136</v>
      </c>
      <c r="AK16" s="9" t="s">
        <v>326</v>
      </c>
      <c r="AL16" s="9" t="s">
        <v>327</v>
      </c>
      <c r="AM16" s="9" t="s">
        <v>169</v>
      </c>
      <c r="AN16" s="9" t="s">
        <v>180</v>
      </c>
      <c r="AO16" s="9" t="s">
        <v>139</v>
      </c>
      <c r="AP16" s="9" t="s">
        <v>328</v>
      </c>
      <c r="AQ16" s="9" t="s">
        <v>141</v>
      </c>
      <c r="AR16" s="9" t="s">
        <v>171</v>
      </c>
      <c r="AS16" s="9"/>
      <c r="AT16" s="9" t="s">
        <v>329</v>
      </c>
      <c r="AU16" s="9" t="s">
        <v>330</v>
      </c>
      <c r="AV16" s="9" t="s">
        <v>331</v>
      </c>
      <c r="AW16" s="9" t="s">
        <v>146</v>
      </c>
      <c r="AX16" s="9" t="s">
        <v>147</v>
      </c>
      <c r="AY16" s="9" t="s">
        <v>148</v>
      </c>
      <c r="AZ16" s="9" t="s">
        <v>149</v>
      </c>
      <c r="BA16" s="9" t="s">
        <v>150</v>
      </c>
      <c r="BB16" s="9" t="s">
        <v>151</v>
      </c>
      <c r="BC16" s="9" t="s">
        <v>152</v>
      </c>
      <c r="BD16" s="9" t="s">
        <v>153</v>
      </c>
      <c r="BE16" s="9" t="s">
        <v>154</v>
      </c>
      <c r="BF16" s="22"/>
      <c r="BG16" s="22"/>
      <c r="BH16" s="22">
        <v>0</v>
      </c>
      <c r="BI16" s="22"/>
      <c r="BJ16" s="22"/>
      <c r="BK16" s="22">
        <v>0</v>
      </c>
      <c r="BL16" s="22"/>
      <c r="BM16" s="22"/>
      <c r="BN16" s="22">
        <v>5</v>
      </c>
      <c r="BO16" s="22"/>
      <c r="BP16" s="22"/>
      <c r="BQ16" s="22">
        <v>0</v>
      </c>
      <c r="BR16" s="9"/>
      <c r="BS16" s="9"/>
      <c r="BT16" s="9">
        <v>0</v>
      </c>
      <c r="BU16" s="9"/>
      <c r="BV16" s="9"/>
      <c r="BW16" s="9">
        <v>0</v>
      </c>
      <c r="BX16" s="9"/>
      <c r="BY16" s="9"/>
      <c r="BZ16" s="9">
        <v>5</v>
      </c>
      <c r="CA16" s="9" t="s">
        <v>136</v>
      </c>
      <c r="CB16" s="9" t="s">
        <v>136</v>
      </c>
      <c r="CC16" s="23" t="s">
        <v>155</v>
      </c>
      <c r="CD16" s="9"/>
      <c r="CE16" s="24" t="s">
        <v>156</v>
      </c>
      <c r="CF16" s="9" t="s">
        <v>136</v>
      </c>
      <c r="CG16" s="9" t="s">
        <v>136</v>
      </c>
      <c r="CH16" s="23" t="s">
        <v>155</v>
      </c>
      <c r="CI16" s="9"/>
      <c r="CJ16" s="24" t="s">
        <v>156</v>
      </c>
      <c r="CK16" s="9" t="s">
        <v>325</v>
      </c>
      <c r="CL16" s="9" t="s">
        <v>325</v>
      </c>
      <c r="CM16" s="23" t="s">
        <v>155</v>
      </c>
      <c r="CN16" s="9"/>
      <c r="CO16" s="24" t="s">
        <v>156</v>
      </c>
      <c r="CP16" s="9" t="s">
        <v>332</v>
      </c>
      <c r="CQ16" s="22">
        <v>5</v>
      </c>
      <c r="CR16" s="9" t="s">
        <v>169</v>
      </c>
      <c r="CS16" s="22"/>
      <c r="CT16" s="22"/>
      <c r="CU16" s="25"/>
      <c r="CV16" s="26">
        <f>+SUM(BO16:BQ16)</f>
        <v>0</v>
      </c>
      <c r="CW16" s="26">
        <f>+SUM(CS16:CU16)</f>
        <v>0</v>
      </c>
      <c r="CX16" s="30">
        <f>+IF(CV16=CW16,1,"Error de logica un numero no se puede divir entre 0")</f>
        <v>1</v>
      </c>
      <c r="CY16" s="27" t="str">
        <f t="shared" si="2"/>
        <v>Óptimo</v>
      </c>
      <c r="CZ16" s="11"/>
      <c r="DA16" s="12"/>
      <c r="DB16" s="28">
        <f t="shared" si="13"/>
        <v>5</v>
      </c>
      <c r="DC16" s="29">
        <f t="shared" si="14"/>
        <v>5</v>
      </c>
      <c r="DD16" s="30">
        <f t="shared" si="5"/>
        <v>1</v>
      </c>
      <c r="DE16" s="27" t="str">
        <f t="shared" si="6"/>
        <v>Óptimo</v>
      </c>
    </row>
    <row r="17" spans="1:109" ht="135" x14ac:dyDescent="0.25">
      <c r="A17" s="21" t="str">
        <f t="shared" si="0"/>
        <v>05016</v>
      </c>
      <c r="B17" s="9" t="s">
        <v>333</v>
      </c>
      <c r="C17" s="9" t="s">
        <v>109</v>
      </c>
      <c r="D17" s="9" t="s">
        <v>110</v>
      </c>
      <c r="E17" s="9" t="s">
        <v>111</v>
      </c>
      <c r="F17" s="9" t="s">
        <v>112</v>
      </c>
      <c r="G17" s="9" t="s">
        <v>113</v>
      </c>
      <c r="H17" s="9" t="s">
        <v>114</v>
      </c>
      <c r="I17" s="9" t="s">
        <v>115</v>
      </c>
      <c r="J17" s="9" t="s">
        <v>114</v>
      </c>
      <c r="K17" s="9" t="s">
        <v>116</v>
      </c>
      <c r="L17" s="9" t="s">
        <v>117</v>
      </c>
      <c r="M17" s="9" t="s">
        <v>118</v>
      </c>
      <c r="N17" s="9" t="s">
        <v>119</v>
      </c>
      <c r="O17" s="9" t="s">
        <v>315</v>
      </c>
      <c r="P17" s="9" t="s">
        <v>316</v>
      </c>
      <c r="Q17" s="9" t="s">
        <v>116</v>
      </c>
      <c r="R17" s="9" t="s">
        <v>121</v>
      </c>
      <c r="S17" s="9" t="s">
        <v>118</v>
      </c>
      <c r="T17" s="9" t="s">
        <v>122</v>
      </c>
      <c r="U17" s="9" t="s">
        <v>317</v>
      </c>
      <c r="V17" s="9" t="s">
        <v>318</v>
      </c>
      <c r="W17" s="9" t="s">
        <v>125</v>
      </c>
      <c r="X17" s="9" t="s">
        <v>334</v>
      </c>
      <c r="Y17" s="9" t="s">
        <v>335</v>
      </c>
      <c r="Z17" s="9" t="s">
        <v>336</v>
      </c>
      <c r="AA17" s="9" t="s">
        <v>337</v>
      </c>
      <c r="AB17" s="9" t="s">
        <v>130</v>
      </c>
      <c r="AC17" s="9" t="s">
        <v>131</v>
      </c>
      <c r="AD17" s="9" t="s">
        <v>132</v>
      </c>
      <c r="AE17" s="9" t="s">
        <v>338</v>
      </c>
      <c r="AF17" s="9" t="s">
        <v>132</v>
      </c>
      <c r="AG17" s="9" t="s">
        <v>339</v>
      </c>
      <c r="AH17" s="9" t="s">
        <v>135</v>
      </c>
      <c r="AI17" s="9" t="s">
        <v>136</v>
      </c>
      <c r="AJ17" s="9" t="s">
        <v>136</v>
      </c>
      <c r="AK17" s="9" t="s">
        <v>339</v>
      </c>
      <c r="AL17" s="9" t="s">
        <v>135</v>
      </c>
      <c r="AM17" s="9" t="s">
        <v>137</v>
      </c>
      <c r="AN17" s="9" t="s">
        <v>180</v>
      </c>
      <c r="AO17" s="9" t="s">
        <v>139</v>
      </c>
      <c r="AP17" s="9" t="s">
        <v>340</v>
      </c>
      <c r="AQ17" s="9" t="s">
        <v>141</v>
      </c>
      <c r="AR17" s="9" t="s">
        <v>171</v>
      </c>
      <c r="AS17" s="9"/>
      <c r="AT17" s="9" t="s">
        <v>329</v>
      </c>
      <c r="AU17" s="9" t="s">
        <v>330</v>
      </c>
      <c r="AV17" s="9" t="s">
        <v>331</v>
      </c>
      <c r="AW17" s="9" t="s">
        <v>146</v>
      </c>
      <c r="AX17" s="9" t="s">
        <v>147</v>
      </c>
      <c r="AY17" s="9" t="s">
        <v>148</v>
      </c>
      <c r="AZ17" s="9" t="s">
        <v>149</v>
      </c>
      <c r="BA17" s="9" t="s">
        <v>150</v>
      </c>
      <c r="BB17" s="9" t="s">
        <v>151</v>
      </c>
      <c r="BC17" s="9" t="s">
        <v>152</v>
      </c>
      <c r="BD17" s="9" t="s">
        <v>153</v>
      </c>
      <c r="BE17" s="9" t="s">
        <v>154</v>
      </c>
      <c r="BF17" s="22"/>
      <c r="BG17" s="22"/>
      <c r="BH17" s="22" t="s">
        <v>341</v>
      </c>
      <c r="BI17" s="22"/>
      <c r="BJ17" s="22"/>
      <c r="BK17" s="22" t="s">
        <v>190</v>
      </c>
      <c r="BL17" s="22"/>
      <c r="BM17" s="22"/>
      <c r="BN17" s="22" t="s">
        <v>342</v>
      </c>
      <c r="BO17" s="22"/>
      <c r="BP17" s="22"/>
      <c r="BQ17" s="22">
        <v>90</v>
      </c>
      <c r="BR17" s="9"/>
      <c r="BS17" s="9"/>
      <c r="BT17" s="9" t="s">
        <v>343</v>
      </c>
      <c r="BU17" s="9"/>
      <c r="BV17" s="9"/>
      <c r="BW17" s="9" t="s">
        <v>344</v>
      </c>
      <c r="BX17" s="9"/>
      <c r="BY17" s="9"/>
      <c r="BZ17" s="9">
        <v>60.5</v>
      </c>
      <c r="CA17" s="9" t="s">
        <v>341</v>
      </c>
      <c r="CB17" s="9" t="s">
        <v>343</v>
      </c>
      <c r="CC17" s="23" t="s">
        <v>345</v>
      </c>
      <c r="CD17" s="9" t="s">
        <v>312</v>
      </c>
      <c r="CE17" s="32" t="s">
        <v>247</v>
      </c>
      <c r="CF17" s="9" t="s">
        <v>190</v>
      </c>
      <c r="CG17" s="9" t="s">
        <v>344</v>
      </c>
      <c r="CH17" s="23" t="s">
        <v>346</v>
      </c>
      <c r="CI17" s="9" t="s">
        <v>312</v>
      </c>
      <c r="CJ17" s="32" t="s">
        <v>247</v>
      </c>
      <c r="CK17" s="9" t="s">
        <v>342</v>
      </c>
      <c r="CL17" s="9" t="s">
        <v>347</v>
      </c>
      <c r="CM17" s="23" t="s">
        <v>348</v>
      </c>
      <c r="CN17" s="9"/>
      <c r="CO17" s="24" t="s">
        <v>156</v>
      </c>
      <c r="CP17" s="9" t="s">
        <v>349</v>
      </c>
      <c r="CQ17" s="22">
        <v>90</v>
      </c>
      <c r="CR17" s="9" t="s">
        <v>137</v>
      </c>
      <c r="CS17" s="22"/>
      <c r="CT17" s="22"/>
      <c r="CU17" s="25">
        <v>81</v>
      </c>
      <c r="CV17" s="26"/>
      <c r="CW17" s="26"/>
      <c r="CX17" s="10">
        <f t="shared" ref="CX17:CX20" si="15">+CU17/BQ17</f>
        <v>0.9</v>
      </c>
      <c r="CY17" s="27" t="str">
        <f t="shared" si="2"/>
        <v>Óptimo</v>
      </c>
      <c r="CZ17" s="11"/>
      <c r="DA17" s="12" t="s">
        <v>158</v>
      </c>
      <c r="DB17" s="28">
        <f>+BQ17</f>
        <v>90</v>
      </c>
      <c r="DC17" s="29">
        <f t="shared" ref="DC17:DC20" si="16">+CU17</f>
        <v>81</v>
      </c>
      <c r="DD17" s="30">
        <f t="shared" si="5"/>
        <v>0.9</v>
      </c>
      <c r="DE17" s="27" t="str">
        <f t="shared" si="6"/>
        <v>Óptimo</v>
      </c>
    </row>
    <row r="18" spans="1:109" ht="117" customHeight="1" x14ac:dyDescent="0.25">
      <c r="A18" s="21" t="str">
        <f t="shared" si="0"/>
        <v>05016</v>
      </c>
      <c r="B18" s="9" t="s">
        <v>350</v>
      </c>
      <c r="C18" s="9" t="s">
        <v>109</v>
      </c>
      <c r="D18" s="9" t="s">
        <v>110</v>
      </c>
      <c r="E18" s="9" t="s">
        <v>111</v>
      </c>
      <c r="F18" s="9" t="s">
        <v>112</v>
      </c>
      <c r="G18" s="9" t="s">
        <v>113</v>
      </c>
      <c r="H18" s="9" t="s">
        <v>114</v>
      </c>
      <c r="I18" s="9" t="s">
        <v>115</v>
      </c>
      <c r="J18" s="9" t="s">
        <v>114</v>
      </c>
      <c r="K18" s="9" t="s">
        <v>116</v>
      </c>
      <c r="L18" s="9" t="s">
        <v>117</v>
      </c>
      <c r="M18" s="9" t="s">
        <v>118</v>
      </c>
      <c r="N18" s="9" t="s">
        <v>119</v>
      </c>
      <c r="O18" s="9" t="s">
        <v>315</v>
      </c>
      <c r="P18" s="9" t="s">
        <v>316</v>
      </c>
      <c r="Q18" s="9" t="s">
        <v>116</v>
      </c>
      <c r="R18" s="9" t="s">
        <v>121</v>
      </c>
      <c r="S18" s="9" t="s">
        <v>118</v>
      </c>
      <c r="T18" s="9" t="s">
        <v>122</v>
      </c>
      <c r="U18" s="9" t="s">
        <v>317</v>
      </c>
      <c r="V18" s="9" t="s">
        <v>318</v>
      </c>
      <c r="W18" s="9" t="s">
        <v>174</v>
      </c>
      <c r="X18" s="9" t="s">
        <v>351</v>
      </c>
      <c r="Y18" s="9" t="s">
        <v>352</v>
      </c>
      <c r="Z18" s="9" t="s">
        <v>353</v>
      </c>
      <c r="AA18" s="9" t="s">
        <v>354</v>
      </c>
      <c r="AB18" s="9" t="s">
        <v>130</v>
      </c>
      <c r="AC18" s="9" t="s">
        <v>131</v>
      </c>
      <c r="AD18" s="9" t="s">
        <v>132</v>
      </c>
      <c r="AE18" s="9" t="s">
        <v>355</v>
      </c>
      <c r="AF18" s="9" t="s">
        <v>132</v>
      </c>
      <c r="AG18" s="9" t="s">
        <v>339</v>
      </c>
      <c r="AH18" s="9" t="s">
        <v>135</v>
      </c>
      <c r="AI18" s="9" t="s">
        <v>136</v>
      </c>
      <c r="AJ18" s="9" t="s">
        <v>136</v>
      </c>
      <c r="AK18" s="9" t="s">
        <v>339</v>
      </c>
      <c r="AL18" s="9" t="s">
        <v>327</v>
      </c>
      <c r="AM18" s="9" t="s">
        <v>137</v>
      </c>
      <c r="AN18" s="9" t="s">
        <v>356</v>
      </c>
      <c r="AO18" s="9" t="s">
        <v>139</v>
      </c>
      <c r="AP18" s="9" t="s">
        <v>357</v>
      </c>
      <c r="AQ18" s="9" t="s">
        <v>141</v>
      </c>
      <c r="AR18" s="9" t="s">
        <v>171</v>
      </c>
      <c r="AS18" s="9"/>
      <c r="AT18" s="9" t="s">
        <v>358</v>
      </c>
      <c r="AU18" s="9" t="s">
        <v>359</v>
      </c>
      <c r="AV18" s="9" t="s">
        <v>360</v>
      </c>
      <c r="AW18" s="9" t="s">
        <v>146</v>
      </c>
      <c r="AX18" s="9" t="s">
        <v>147</v>
      </c>
      <c r="AY18" s="9" t="s">
        <v>148</v>
      </c>
      <c r="AZ18" s="9" t="s">
        <v>149</v>
      </c>
      <c r="BA18" s="9" t="s">
        <v>150</v>
      </c>
      <c r="BB18" s="9" t="s">
        <v>151</v>
      </c>
      <c r="BC18" s="9" t="s">
        <v>152</v>
      </c>
      <c r="BD18" s="9" t="s">
        <v>153</v>
      </c>
      <c r="BE18" s="9" t="s">
        <v>154</v>
      </c>
      <c r="BF18" s="22"/>
      <c r="BG18" s="22"/>
      <c r="BH18" s="22" t="s">
        <v>339</v>
      </c>
      <c r="BI18" s="22"/>
      <c r="BJ18" s="22"/>
      <c r="BK18" s="22" t="s">
        <v>339</v>
      </c>
      <c r="BL18" s="22"/>
      <c r="BM18" s="22"/>
      <c r="BN18" s="22" t="s">
        <v>339</v>
      </c>
      <c r="BO18" s="22"/>
      <c r="BP18" s="22"/>
      <c r="BQ18" s="22">
        <v>90</v>
      </c>
      <c r="BR18" s="9"/>
      <c r="BS18" s="9"/>
      <c r="BT18" s="9" t="s">
        <v>361</v>
      </c>
      <c r="BU18" s="9"/>
      <c r="BV18" s="9"/>
      <c r="BW18" s="9" t="s">
        <v>339</v>
      </c>
      <c r="BX18" s="9"/>
      <c r="BY18" s="9"/>
      <c r="BZ18" s="9">
        <v>90</v>
      </c>
      <c r="CA18" s="9" t="s">
        <v>339</v>
      </c>
      <c r="CB18" s="9" t="s">
        <v>361</v>
      </c>
      <c r="CC18" s="23" t="s">
        <v>362</v>
      </c>
      <c r="CD18" s="9"/>
      <c r="CE18" s="24" t="s">
        <v>156</v>
      </c>
      <c r="CF18" s="9" t="s">
        <v>339</v>
      </c>
      <c r="CG18" s="9" t="s">
        <v>339</v>
      </c>
      <c r="CH18" s="23" t="s">
        <v>155</v>
      </c>
      <c r="CI18" s="9"/>
      <c r="CJ18" s="24" t="s">
        <v>156</v>
      </c>
      <c r="CK18" s="9" t="s">
        <v>339</v>
      </c>
      <c r="CL18" s="9" t="s">
        <v>339</v>
      </c>
      <c r="CM18" s="23" t="s">
        <v>155</v>
      </c>
      <c r="CN18" s="9"/>
      <c r="CO18" s="24" t="s">
        <v>156</v>
      </c>
      <c r="CP18" s="9" t="s">
        <v>363</v>
      </c>
      <c r="CQ18" s="22">
        <v>90</v>
      </c>
      <c r="CR18" s="9" t="s">
        <v>137</v>
      </c>
      <c r="CS18" s="22"/>
      <c r="CT18" s="22"/>
      <c r="CU18" s="25">
        <v>91</v>
      </c>
      <c r="CV18" s="26"/>
      <c r="CW18" s="26"/>
      <c r="CX18" s="10">
        <f t="shared" si="15"/>
        <v>1.0111111111111111</v>
      </c>
      <c r="CY18" s="27" t="str">
        <f t="shared" si="2"/>
        <v>Óptimo</v>
      </c>
      <c r="CZ18" s="11"/>
      <c r="DA18" s="12" t="s">
        <v>158</v>
      </c>
      <c r="DB18" s="28">
        <f>+BQ18</f>
        <v>90</v>
      </c>
      <c r="DC18" s="29">
        <f t="shared" si="16"/>
        <v>91</v>
      </c>
      <c r="DD18" s="30">
        <f t="shared" si="5"/>
        <v>1.0111111111111111</v>
      </c>
      <c r="DE18" s="27" t="str">
        <f t="shared" si="6"/>
        <v>Óptimo</v>
      </c>
    </row>
    <row r="19" spans="1:109" ht="120" x14ac:dyDescent="0.25">
      <c r="A19" s="21" t="str">
        <f t="shared" si="0"/>
        <v>05016</v>
      </c>
      <c r="B19" s="9" t="s">
        <v>364</v>
      </c>
      <c r="C19" s="9" t="s">
        <v>109</v>
      </c>
      <c r="D19" s="9" t="s">
        <v>110</v>
      </c>
      <c r="E19" s="9" t="s">
        <v>111</v>
      </c>
      <c r="F19" s="9" t="s">
        <v>112</v>
      </c>
      <c r="G19" s="9" t="s">
        <v>113</v>
      </c>
      <c r="H19" s="9" t="s">
        <v>114</v>
      </c>
      <c r="I19" s="9" t="s">
        <v>115</v>
      </c>
      <c r="J19" s="9" t="s">
        <v>114</v>
      </c>
      <c r="K19" s="9" t="s">
        <v>116</v>
      </c>
      <c r="L19" s="9" t="s">
        <v>117</v>
      </c>
      <c r="M19" s="9" t="s">
        <v>118</v>
      </c>
      <c r="N19" s="9" t="s">
        <v>119</v>
      </c>
      <c r="O19" s="9" t="s">
        <v>315</v>
      </c>
      <c r="P19" s="9" t="s">
        <v>316</v>
      </c>
      <c r="Q19" s="9" t="s">
        <v>116</v>
      </c>
      <c r="R19" s="9" t="s">
        <v>121</v>
      </c>
      <c r="S19" s="9" t="s">
        <v>118</v>
      </c>
      <c r="T19" s="9" t="s">
        <v>122</v>
      </c>
      <c r="U19" s="9" t="s">
        <v>317</v>
      </c>
      <c r="V19" s="9" t="s">
        <v>318</v>
      </c>
      <c r="W19" s="9" t="s">
        <v>125</v>
      </c>
      <c r="X19" s="9" t="s">
        <v>365</v>
      </c>
      <c r="Y19" s="9" t="s">
        <v>366</v>
      </c>
      <c r="Z19" s="9" t="s">
        <v>367</v>
      </c>
      <c r="AA19" s="9" t="s">
        <v>368</v>
      </c>
      <c r="AB19" s="9" t="s">
        <v>130</v>
      </c>
      <c r="AC19" s="9" t="s">
        <v>131</v>
      </c>
      <c r="AD19" s="9" t="s">
        <v>132</v>
      </c>
      <c r="AE19" s="9" t="s">
        <v>369</v>
      </c>
      <c r="AF19" s="9" t="s">
        <v>132</v>
      </c>
      <c r="AG19" s="9" t="s">
        <v>134</v>
      </c>
      <c r="AH19" s="9" t="s">
        <v>135</v>
      </c>
      <c r="AI19" s="9" t="s">
        <v>136</v>
      </c>
      <c r="AJ19" s="9" t="s">
        <v>136</v>
      </c>
      <c r="AK19" s="9" t="s">
        <v>134</v>
      </c>
      <c r="AL19" s="9" t="s">
        <v>370</v>
      </c>
      <c r="AM19" s="9" t="s">
        <v>137</v>
      </c>
      <c r="AN19" s="9" t="s">
        <v>180</v>
      </c>
      <c r="AO19" s="9" t="s">
        <v>139</v>
      </c>
      <c r="AP19" s="9" t="s">
        <v>340</v>
      </c>
      <c r="AQ19" s="9" t="s">
        <v>141</v>
      </c>
      <c r="AR19" s="9" t="s">
        <v>171</v>
      </c>
      <c r="AS19" s="9"/>
      <c r="AT19" s="9" t="s">
        <v>329</v>
      </c>
      <c r="AU19" s="9" t="s">
        <v>330</v>
      </c>
      <c r="AV19" s="9" t="s">
        <v>331</v>
      </c>
      <c r="AW19" s="9" t="s">
        <v>146</v>
      </c>
      <c r="AX19" s="9" t="s">
        <v>147</v>
      </c>
      <c r="AY19" s="9" t="s">
        <v>148</v>
      </c>
      <c r="AZ19" s="9" t="s">
        <v>149</v>
      </c>
      <c r="BA19" s="9" t="s">
        <v>150</v>
      </c>
      <c r="BB19" s="9" t="s">
        <v>151</v>
      </c>
      <c r="BC19" s="9" t="s">
        <v>152</v>
      </c>
      <c r="BD19" s="9" t="s">
        <v>153</v>
      </c>
      <c r="BE19" s="9" t="s">
        <v>154</v>
      </c>
      <c r="BF19" s="22"/>
      <c r="BG19" s="22"/>
      <c r="BH19" s="22" t="s">
        <v>134</v>
      </c>
      <c r="BI19" s="22"/>
      <c r="BJ19" s="22"/>
      <c r="BK19" s="22" t="s">
        <v>134</v>
      </c>
      <c r="BL19" s="22"/>
      <c r="BM19" s="22"/>
      <c r="BN19" s="22" t="s">
        <v>134</v>
      </c>
      <c r="BO19" s="22"/>
      <c r="BP19" s="22"/>
      <c r="BQ19" s="22">
        <v>100</v>
      </c>
      <c r="BR19" s="9"/>
      <c r="BS19" s="9"/>
      <c r="BT19" s="9" t="s">
        <v>371</v>
      </c>
      <c r="BU19" s="9"/>
      <c r="BV19" s="9"/>
      <c r="BW19" s="9" t="s">
        <v>134</v>
      </c>
      <c r="BX19" s="9"/>
      <c r="BY19" s="9"/>
      <c r="BZ19" s="9">
        <v>100</v>
      </c>
      <c r="CA19" s="9" t="s">
        <v>134</v>
      </c>
      <c r="CB19" s="9" t="s">
        <v>371</v>
      </c>
      <c r="CC19" s="23" t="s">
        <v>372</v>
      </c>
      <c r="CD19" s="9"/>
      <c r="CE19" s="24" t="s">
        <v>156</v>
      </c>
      <c r="CF19" s="9" t="s">
        <v>134</v>
      </c>
      <c r="CG19" s="9" t="s">
        <v>134</v>
      </c>
      <c r="CH19" s="23" t="s">
        <v>155</v>
      </c>
      <c r="CI19" s="9"/>
      <c r="CJ19" s="24" t="s">
        <v>156</v>
      </c>
      <c r="CK19" s="9" t="s">
        <v>134</v>
      </c>
      <c r="CL19" s="9" t="s">
        <v>134</v>
      </c>
      <c r="CM19" s="23" t="s">
        <v>155</v>
      </c>
      <c r="CN19" s="9"/>
      <c r="CO19" s="24" t="s">
        <v>156</v>
      </c>
      <c r="CP19" s="9" t="s">
        <v>373</v>
      </c>
      <c r="CQ19" s="22">
        <v>100</v>
      </c>
      <c r="CR19" s="9" t="s">
        <v>137</v>
      </c>
      <c r="CS19" s="22"/>
      <c r="CT19" s="22"/>
      <c r="CU19" s="25">
        <v>100</v>
      </c>
      <c r="CV19" s="26"/>
      <c r="CW19" s="26"/>
      <c r="CX19" s="10">
        <f t="shared" si="15"/>
        <v>1</v>
      </c>
      <c r="CY19" s="27" t="str">
        <f t="shared" si="2"/>
        <v>Óptimo</v>
      </c>
      <c r="CZ19" s="11"/>
      <c r="DA19" s="12" t="s">
        <v>158</v>
      </c>
      <c r="DB19" s="28">
        <f>+BQ19</f>
        <v>100</v>
      </c>
      <c r="DC19" s="29">
        <f t="shared" si="16"/>
        <v>100</v>
      </c>
      <c r="DD19" s="30">
        <f t="shared" si="5"/>
        <v>1</v>
      </c>
      <c r="DE19" s="27" t="str">
        <f t="shared" si="6"/>
        <v>Óptimo</v>
      </c>
    </row>
    <row r="20" spans="1:109" ht="114.75" customHeight="1" x14ac:dyDescent="0.25">
      <c r="A20" s="21" t="str">
        <f t="shared" si="0"/>
        <v>05016</v>
      </c>
      <c r="B20" s="9" t="s">
        <v>374</v>
      </c>
      <c r="C20" s="9" t="s">
        <v>109</v>
      </c>
      <c r="D20" s="9" t="s">
        <v>110</v>
      </c>
      <c r="E20" s="9" t="s">
        <v>111</v>
      </c>
      <c r="F20" s="9" t="s">
        <v>112</v>
      </c>
      <c r="G20" s="9" t="s">
        <v>113</v>
      </c>
      <c r="H20" s="9" t="s">
        <v>114</v>
      </c>
      <c r="I20" s="9" t="s">
        <v>115</v>
      </c>
      <c r="J20" s="9" t="s">
        <v>114</v>
      </c>
      <c r="K20" s="9" t="s">
        <v>116</v>
      </c>
      <c r="L20" s="9" t="s">
        <v>117</v>
      </c>
      <c r="M20" s="9" t="s">
        <v>118</v>
      </c>
      <c r="N20" s="9" t="s">
        <v>119</v>
      </c>
      <c r="O20" s="9" t="s">
        <v>315</v>
      </c>
      <c r="P20" s="9" t="s">
        <v>316</v>
      </c>
      <c r="Q20" s="9" t="s">
        <v>116</v>
      </c>
      <c r="R20" s="9" t="s">
        <v>121</v>
      </c>
      <c r="S20" s="9" t="s">
        <v>118</v>
      </c>
      <c r="T20" s="9" t="s">
        <v>122</v>
      </c>
      <c r="U20" s="9" t="s">
        <v>317</v>
      </c>
      <c r="V20" s="9" t="s">
        <v>318</v>
      </c>
      <c r="W20" s="9" t="s">
        <v>125</v>
      </c>
      <c r="X20" s="9" t="s">
        <v>375</v>
      </c>
      <c r="Y20" s="9" t="s">
        <v>376</v>
      </c>
      <c r="Z20" s="9" t="s">
        <v>377</v>
      </c>
      <c r="AA20" s="9" t="s">
        <v>378</v>
      </c>
      <c r="AB20" s="9" t="s">
        <v>130</v>
      </c>
      <c r="AC20" s="9" t="s">
        <v>131</v>
      </c>
      <c r="AD20" s="9" t="s">
        <v>132</v>
      </c>
      <c r="AE20" s="9" t="s">
        <v>379</v>
      </c>
      <c r="AF20" s="9" t="s">
        <v>132</v>
      </c>
      <c r="AG20" s="9" t="s">
        <v>134</v>
      </c>
      <c r="AH20" s="9" t="s">
        <v>135</v>
      </c>
      <c r="AI20" s="9" t="s">
        <v>136</v>
      </c>
      <c r="AJ20" s="9" t="s">
        <v>136</v>
      </c>
      <c r="AK20" s="9" t="s">
        <v>380</v>
      </c>
      <c r="AL20" s="9" t="s">
        <v>327</v>
      </c>
      <c r="AM20" s="9" t="s">
        <v>137</v>
      </c>
      <c r="AN20" s="9" t="s">
        <v>180</v>
      </c>
      <c r="AO20" s="9" t="s">
        <v>139</v>
      </c>
      <c r="AP20" s="9" t="s">
        <v>381</v>
      </c>
      <c r="AQ20" s="9" t="s">
        <v>141</v>
      </c>
      <c r="AR20" s="9" t="s">
        <v>171</v>
      </c>
      <c r="AS20" s="9"/>
      <c r="AT20" s="9" t="s">
        <v>329</v>
      </c>
      <c r="AU20" s="9" t="s">
        <v>330</v>
      </c>
      <c r="AV20" s="9" t="s">
        <v>331</v>
      </c>
      <c r="AW20" s="9" t="s">
        <v>146</v>
      </c>
      <c r="AX20" s="9" t="s">
        <v>147</v>
      </c>
      <c r="AY20" s="9" t="s">
        <v>148</v>
      </c>
      <c r="AZ20" s="9" t="s">
        <v>149</v>
      </c>
      <c r="BA20" s="9" t="s">
        <v>150</v>
      </c>
      <c r="BB20" s="9" t="s">
        <v>151</v>
      </c>
      <c r="BC20" s="9" t="s">
        <v>152</v>
      </c>
      <c r="BD20" s="9" t="s">
        <v>153</v>
      </c>
      <c r="BE20" s="9" t="s">
        <v>154</v>
      </c>
      <c r="BF20" s="22"/>
      <c r="BG20" s="22"/>
      <c r="BH20" s="22" t="s">
        <v>134</v>
      </c>
      <c r="BI20" s="22"/>
      <c r="BJ20" s="22"/>
      <c r="BK20" s="22" t="s">
        <v>134</v>
      </c>
      <c r="BL20" s="22"/>
      <c r="BM20" s="22"/>
      <c r="BN20" s="22" t="s">
        <v>134</v>
      </c>
      <c r="BO20" s="22"/>
      <c r="BP20" s="22"/>
      <c r="BQ20" s="22">
        <v>100</v>
      </c>
      <c r="BR20" s="9"/>
      <c r="BS20" s="9"/>
      <c r="BT20" s="9" t="s">
        <v>382</v>
      </c>
      <c r="BU20" s="9"/>
      <c r="BV20" s="9"/>
      <c r="BW20" s="9" t="s">
        <v>383</v>
      </c>
      <c r="BX20" s="9"/>
      <c r="BY20" s="9"/>
      <c r="BZ20" s="9">
        <v>108.2</v>
      </c>
      <c r="CA20" s="9" t="s">
        <v>134</v>
      </c>
      <c r="CB20" s="9" t="s">
        <v>382</v>
      </c>
      <c r="CC20" s="23" t="s">
        <v>382</v>
      </c>
      <c r="CD20" s="9"/>
      <c r="CE20" s="24" t="s">
        <v>156</v>
      </c>
      <c r="CF20" s="9" t="s">
        <v>134</v>
      </c>
      <c r="CG20" s="9" t="s">
        <v>383</v>
      </c>
      <c r="CH20" s="23" t="s">
        <v>383</v>
      </c>
      <c r="CI20" s="9"/>
      <c r="CJ20" s="24" t="s">
        <v>156</v>
      </c>
      <c r="CK20" s="9" t="s">
        <v>134</v>
      </c>
      <c r="CL20" s="9" t="s">
        <v>384</v>
      </c>
      <c r="CM20" s="23" t="s">
        <v>385</v>
      </c>
      <c r="CN20" s="9"/>
      <c r="CO20" s="24" t="s">
        <v>156</v>
      </c>
      <c r="CP20" s="9" t="s">
        <v>386</v>
      </c>
      <c r="CQ20" s="22">
        <v>100</v>
      </c>
      <c r="CR20" s="9" t="s">
        <v>137</v>
      </c>
      <c r="CS20" s="22"/>
      <c r="CT20" s="22"/>
      <c r="CU20" s="34">
        <v>108.2</v>
      </c>
      <c r="CV20" s="26"/>
      <c r="CW20" s="26"/>
      <c r="CX20" s="10">
        <f t="shared" si="15"/>
        <v>1.0820000000000001</v>
      </c>
      <c r="CY20" s="27" t="str">
        <f t="shared" si="2"/>
        <v>Óptimo</v>
      </c>
      <c r="CZ20" s="11"/>
      <c r="DA20" s="12" t="s">
        <v>158</v>
      </c>
      <c r="DB20" s="28">
        <f>+BQ20</f>
        <v>100</v>
      </c>
      <c r="DC20" s="29">
        <f t="shared" si="16"/>
        <v>108.2</v>
      </c>
      <c r="DD20" s="30">
        <f t="shared" si="5"/>
        <v>1.0820000000000001</v>
      </c>
      <c r="DE20" s="27" t="str">
        <f t="shared" si="6"/>
        <v>Óptimo</v>
      </c>
    </row>
    <row r="21" spans="1:109" ht="120" x14ac:dyDescent="0.25">
      <c r="A21" s="21" t="str">
        <f t="shared" si="0"/>
        <v>05016</v>
      </c>
      <c r="B21" s="9" t="s">
        <v>387</v>
      </c>
      <c r="C21" s="9" t="s">
        <v>109</v>
      </c>
      <c r="D21" s="9" t="s">
        <v>110</v>
      </c>
      <c r="E21" s="9" t="s">
        <v>111</v>
      </c>
      <c r="F21" s="9" t="s">
        <v>112</v>
      </c>
      <c r="G21" s="9" t="s">
        <v>113</v>
      </c>
      <c r="H21" s="9" t="s">
        <v>114</v>
      </c>
      <c r="I21" s="9" t="s">
        <v>115</v>
      </c>
      <c r="J21" s="9" t="s">
        <v>114</v>
      </c>
      <c r="K21" s="9" t="s">
        <v>116</v>
      </c>
      <c r="L21" s="9" t="s">
        <v>117</v>
      </c>
      <c r="M21" s="9" t="s">
        <v>118</v>
      </c>
      <c r="N21" s="9" t="s">
        <v>119</v>
      </c>
      <c r="O21" s="9" t="s">
        <v>315</v>
      </c>
      <c r="P21" s="9" t="s">
        <v>316</v>
      </c>
      <c r="Q21" s="9" t="s">
        <v>116</v>
      </c>
      <c r="R21" s="9" t="s">
        <v>121</v>
      </c>
      <c r="S21" s="9" t="s">
        <v>118</v>
      </c>
      <c r="T21" s="9" t="s">
        <v>122</v>
      </c>
      <c r="U21" s="9" t="s">
        <v>317</v>
      </c>
      <c r="V21" s="9" t="s">
        <v>318</v>
      </c>
      <c r="W21" s="9" t="s">
        <v>125</v>
      </c>
      <c r="X21" s="9" t="s">
        <v>388</v>
      </c>
      <c r="Y21" s="9" t="s">
        <v>389</v>
      </c>
      <c r="Z21" s="9" t="s">
        <v>390</v>
      </c>
      <c r="AA21" s="9" t="s">
        <v>391</v>
      </c>
      <c r="AB21" s="9" t="s">
        <v>130</v>
      </c>
      <c r="AC21" s="9" t="s">
        <v>131</v>
      </c>
      <c r="AD21" s="9" t="s">
        <v>164</v>
      </c>
      <c r="AE21" s="9" t="s">
        <v>392</v>
      </c>
      <c r="AF21" s="9" t="s">
        <v>393</v>
      </c>
      <c r="AG21" s="9" t="s">
        <v>229</v>
      </c>
      <c r="AH21" s="9" t="s">
        <v>135</v>
      </c>
      <c r="AI21" s="9" t="s">
        <v>136</v>
      </c>
      <c r="AJ21" s="9" t="s">
        <v>136</v>
      </c>
      <c r="AK21" s="9" t="s">
        <v>394</v>
      </c>
      <c r="AL21" s="9" t="s">
        <v>327</v>
      </c>
      <c r="AM21" s="9" t="s">
        <v>169</v>
      </c>
      <c r="AN21" s="9" t="s">
        <v>180</v>
      </c>
      <c r="AO21" s="9" t="s">
        <v>139</v>
      </c>
      <c r="AP21" s="9" t="s">
        <v>395</v>
      </c>
      <c r="AQ21" s="9" t="s">
        <v>141</v>
      </c>
      <c r="AR21" s="9" t="s">
        <v>171</v>
      </c>
      <c r="AS21" s="9"/>
      <c r="AT21" s="9" t="s">
        <v>329</v>
      </c>
      <c r="AU21" s="9" t="s">
        <v>330</v>
      </c>
      <c r="AV21" s="9" t="s">
        <v>331</v>
      </c>
      <c r="AW21" s="9" t="s">
        <v>396</v>
      </c>
      <c r="AX21" s="9" t="s">
        <v>149</v>
      </c>
      <c r="AY21" s="9" t="s">
        <v>155</v>
      </c>
      <c r="AZ21" s="9" t="s">
        <v>397</v>
      </c>
      <c r="BA21" s="9" t="s">
        <v>398</v>
      </c>
      <c r="BB21" s="9" t="s">
        <v>399</v>
      </c>
      <c r="BC21" s="9" t="s">
        <v>400</v>
      </c>
      <c r="BD21" s="9"/>
      <c r="BE21" s="9"/>
      <c r="BF21" s="22"/>
      <c r="BG21" s="22"/>
      <c r="BH21" s="22">
        <v>1440</v>
      </c>
      <c r="BI21" s="22"/>
      <c r="BJ21" s="22"/>
      <c r="BK21" s="22">
        <v>1440</v>
      </c>
      <c r="BL21" s="22"/>
      <c r="BM21" s="22"/>
      <c r="BN21" s="22">
        <v>2160</v>
      </c>
      <c r="BO21" s="22"/>
      <c r="BP21" s="22"/>
      <c r="BQ21" s="22">
        <v>2160</v>
      </c>
      <c r="BR21" s="9"/>
      <c r="BS21" s="9"/>
      <c r="BT21" s="9">
        <v>88</v>
      </c>
      <c r="BU21" s="9"/>
      <c r="BV21" s="9"/>
      <c r="BW21" s="9">
        <v>203</v>
      </c>
      <c r="BX21" s="9"/>
      <c r="BY21" s="9"/>
      <c r="BZ21" s="9">
        <v>4538</v>
      </c>
      <c r="CA21" s="9" t="s">
        <v>401</v>
      </c>
      <c r="CB21" s="9" t="s">
        <v>402</v>
      </c>
      <c r="CC21" s="23" t="s">
        <v>403</v>
      </c>
      <c r="CD21" s="9" t="s">
        <v>404</v>
      </c>
      <c r="CE21" s="24" t="s">
        <v>156</v>
      </c>
      <c r="CF21" s="9" t="s">
        <v>405</v>
      </c>
      <c r="CG21" s="9" t="s">
        <v>406</v>
      </c>
      <c r="CH21" s="23" t="s">
        <v>407</v>
      </c>
      <c r="CI21" s="9"/>
      <c r="CJ21" s="24" t="s">
        <v>156</v>
      </c>
      <c r="CK21" s="9" t="s">
        <v>408</v>
      </c>
      <c r="CL21" s="9" t="s">
        <v>409</v>
      </c>
      <c r="CM21" s="23" t="s">
        <v>410</v>
      </c>
      <c r="CN21" s="9"/>
      <c r="CO21" s="24" t="s">
        <v>156</v>
      </c>
      <c r="CP21" s="9" t="s">
        <v>411</v>
      </c>
      <c r="CQ21" s="22">
        <v>7200</v>
      </c>
      <c r="CR21" s="9" t="s">
        <v>169</v>
      </c>
      <c r="CS21" s="22"/>
      <c r="CT21" s="22"/>
      <c r="CU21" s="25">
        <v>14937</v>
      </c>
      <c r="CV21" s="26"/>
      <c r="CW21" s="26"/>
      <c r="CX21" s="13">
        <f t="shared" ref="CX21:CX22" si="17">+((SUM(CS21:CU21)/SUM(BO21:BQ21)))</f>
        <v>6.9152777777777779</v>
      </c>
      <c r="CY21" s="27" t="str">
        <f t="shared" si="2"/>
        <v>Excedido</v>
      </c>
      <c r="CZ21" s="11"/>
      <c r="DA21" s="12"/>
      <c r="DB21" s="28">
        <f t="shared" ref="DB21:DB22" si="18">+SUM(BF21:BQ21)</f>
        <v>7200</v>
      </c>
      <c r="DC21" s="29">
        <f t="shared" ref="DC21:DC22" si="19">+BR21+BS21+BT21+BU21+BV21+BW21+BX21+BY21+BZ21+CS21+CT21+CU21</f>
        <v>19766</v>
      </c>
      <c r="DD21" s="30">
        <f t="shared" si="5"/>
        <v>2.7452777777777779</v>
      </c>
      <c r="DE21" s="27" t="str">
        <f t="shared" si="6"/>
        <v>Excedido</v>
      </c>
    </row>
    <row r="22" spans="1:109" ht="90" x14ac:dyDescent="0.25">
      <c r="A22" s="21" t="str">
        <f t="shared" si="0"/>
        <v>05016</v>
      </c>
      <c r="B22" s="9" t="s">
        <v>412</v>
      </c>
      <c r="C22" s="9" t="s">
        <v>109</v>
      </c>
      <c r="D22" s="9" t="s">
        <v>110</v>
      </c>
      <c r="E22" s="9" t="s">
        <v>111</v>
      </c>
      <c r="F22" s="9" t="s">
        <v>112</v>
      </c>
      <c r="G22" s="9" t="s">
        <v>113</v>
      </c>
      <c r="H22" s="9" t="s">
        <v>114</v>
      </c>
      <c r="I22" s="9" t="s">
        <v>115</v>
      </c>
      <c r="J22" s="9" t="s">
        <v>114</v>
      </c>
      <c r="K22" s="9" t="s">
        <v>116</v>
      </c>
      <c r="L22" s="9" t="s">
        <v>117</v>
      </c>
      <c r="M22" s="9" t="s">
        <v>118</v>
      </c>
      <c r="N22" s="9" t="s">
        <v>119</v>
      </c>
      <c r="O22" s="9" t="s">
        <v>315</v>
      </c>
      <c r="P22" s="9" t="s">
        <v>316</v>
      </c>
      <c r="Q22" s="9" t="s">
        <v>116</v>
      </c>
      <c r="R22" s="9" t="s">
        <v>121</v>
      </c>
      <c r="S22" s="9" t="s">
        <v>118</v>
      </c>
      <c r="T22" s="9" t="s">
        <v>122</v>
      </c>
      <c r="U22" s="9" t="s">
        <v>317</v>
      </c>
      <c r="V22" s="9" t="s">
        <v>318</v>
      </c>
      <c r="W22" s="9" t="s">
        <v>125</v>
      </c>
      <c r="X22" s="9" t="s">
        <v>413</v>
      </c>
      <c r="Y22" s="9" t="s">
        <v>414</v>
      </c>
      <c r="Z22" s="9" t="s">
        <v>415</v>
      </c>
      <c r="AA22" s="9" t="s">
        <v>416</v>
      </c>
      <c r="AB22" s="9" t="s">
        <v>130</v>
      </c>
      <c r="AC22" s="9" t="s">
        <v>131</v>
      </c>
      <c r="AD22" s="9" t="s">
        <v>164</v>
      </c>
      <c r="AE22" s="9" t="s">
        <v>417</v>
      </c>
      <c r="AF22" s="9" t="s">
        <v>418</v>
      </c>
      <c r="AG22" s="9" t="s">
        <v>419</v>
      </c>
      <c r="AH22" s="9" t="s">
        <v>135</v>
      </c>
      <c r="AI22" s="9" t="s">
        <v>136</v>
      </c>
      <c r="AJ22" s="9" t="s">
        <v>136</v>
      </c>
      <c r="AK22" s="9" t="s">
        <v>420</v>
      </c>
      <c r="AL22" s="9" t="s">
        <v>327</v>
      </c>
      <c r="AM22" s="9" t="s">
        <v>169</v>
      </c>
      <c r="AN22" s="9" t="s">
        <v>180</v>
      </c>
      <c r="AO22" s="9" t="s">
        <v>139</v>
      </c>
      <c r="AP22" s="9" t="s">
        <v>421</v>
      </c>
      <c r="AQ22" s="9" t="s">
        <v>141</v>
      </c>
      <c r="AR22" s="9" t="s">
        <v>171</v>
      </c>
      <c r="AS22" s="9"/>
      <c r="AT22" s="9" t="s">
        <v>329</v>
      </c>
      <c r="AU22" s="9" t="s">
        <v>330</v>
      </c>
      <c r="AV22" s="9" t="s">
        <v>331</v>
      </c>
      <c r="AW22" s="9" t="s">
        <v>146</v>
      </c>
      <c r="AX22" s="9" t="s">
        <v>147</v>
      </c>
      <c r="AY22" s="9" t="s">
        <v>148</v>
      </c>
      <c r="AZ22" s="9" t="s">
        <v>149</v>
      </c>
      <c r="BA22" s="9" t="s">
        <v>150</v>
      </c>
      <c r="BB22" s="9" t="s">
        <v>151</v>
      </c>
      <c r="BC22" s="9" t="s">
        <v>152</v>
      </c>
      <c r="BD22" s="9" t="s">
        <v>153</v>
      </c>
      <c r="BE22" s="9" t="s">
        <v>154</v>
      </c>
      <c r="BF22" s="22"/>
      <c r="BG22" s="22"/>
      <c r="BH22" s="22">
        <v>0</v>
      </c>
      <c r="BI22" s="22"/>
      <c r="BJ22" s="22"/>
      <c r="BK22" s="22">
        <v>263466</v>
      </c>
      <c r="BL22" s="22"/>
      <c r="BM22" s="22"/>
      <c r="BN22" s="22">
        <v>439110</v>
      </c>
      <c r="BO22" s="22"/>
      <c r="BP22" s="22"/>
      <c r="BQ22" s="22">
        <v>175644</v>
      </c>
      <c r="BR22" s="9"/>
      <c r="BS22" s="9"/>
      <c r="BT22" s="9">
        <v>0</v>
      </c>
      <c r="BU22" s="9"/>
      <c r="BV22" s="9"/>
      <c r="BW22" s="9">
        <v>193979</v>
      </c>
      <c r="BX22" s="9"/>
      <c r="BY22" s="9"/>
      <c r="BZ22" s="9">
        <v>259670</v>
      </c>
      <c r="CA22" s="9" t="s">
        <v>136</v>
      </c>
      <c r="CB22" s="9" t="s">
        <v>136</v>
      </c>
      <c r="CC22" s="23" t="s">
        <v>155</v>
      </c>
      <c r="CD22" s="9"/>
      <c r="CE22" s="24" t="s">
        <v>156</v>
      </c>
      <c r="CF22" s="9" t="s">
        <v>422</v>
      </c>
      <c r="CG22" s="9" t="s">
        <v>423</v>
      </c>
      <c r="CH22" s="23" t="s">
        <v>424</v>
      </c>
      <c r="CI22" s="9"/>
      <c r="CJ22" s="31" t="s">
        <v>208</v>
      </c>
      <c r="CK22" s="9" t="s">
        <v>425</v>
      </c>
      <c r="CL22" s="9" t="s">
        <v>426</v>
      </c>
      <c r="CM22" s="23" t="s">
        <v>427</v>
      </c>
      <c r="CN22" s="9"/>
      <c r="CO22" s="31" t="s">
        <v>208</v>
      </c>
      <c r="CP22" s="9" t="s">
        <v>428</v>
      </c>
      <c r="CQ22" s="22">
        <v>878220</v>
      </c>
      <c r="CR22" s="9" t="s">
        <v>169</v>
      </c>
      <c r="CS22" s="22"/>
      <c r="CT22" s="22"/>
      <c r="CU22" s="25">
        <v>568856</v>
      </c>
      <c r="CV22" s="26"/>
      <c r="CW22" s="26"/>
      <c r="CX22" s="13">
        <f t="shared" si="17"/>
        <v>3.238687344856642</v>
      </c>
      <c r="CY22" s="27" t="str">
        <f t="shared" si="2"/>
        <v>Excedido</v>
      </c>
      <c r="CZ22" s="11"/>
      <c r="DA22" s="12"/>
      <c r="DB22" s="28">
        <f t="shared" si="18"/>
        <v>878220</v>
      </c>
      <c r="DC22" s="29">
        <f t="shared" si="19"/>
        <v>1022505</v>
      </c>
      <c r="DD22" s="30">
        <f t="shared" si="5"/>
        <v>1.1642925462868075</v>
      </c>
      <c r="DE22" s="27" t="str">
        <f t="shared" si="6"/>
        <v>Óptimo</v>
      </c>
    </row>
    <row r="23" spans="1:109" ht="129.75" customHeight="1" x14ac:dyDescent="0.25">
      <c r="A23" s="21" t="str">
        <f t="shared" si="0"/>
        <v>05016</v>
      </c>
      <c r="B23" s="9" t="s">
        <v>429</v>
      </c>
      <c r="C23" s="9" t="s">
        <v>109</v>
      </c>
      <c r="D23" s="9" t="s">
        <v>110</v>
      </c>
      <c r="E23" s="9" t="s">
        <v>111</v>
      </c>
      <c r="F23" s="9" t="s">
        <v>112</v>
      </c>
      <c r="G23" s="9" t="s">
        <v>113</v>
      </c>
      <c r="H23" s="9" t="s">
        <v>114</v>
      </c>
      <c r="I23" s="9" t="s">
        <v>115</v>
      </c>
      <c r="J23" s="9" t="s">
        <v>114</v>
      </c>
      <c r="K23" s="9" t="s">
        <v>116</v>
      </c>
      <c r="L23" s="9" t="s">
        <v>117</v>
      </c>
      <c r="M23" s="9" t="s">
        <v>118</v>
      </c>
      <c r="N23" s="9" t="s">
        <v>119</v>
      </c>
      <c r="O23" s="9" t="s">
        <v>315</v>
      </c>
      <c r="P23" s="9" t="s">
        <v>316</v>
      </c>
      <c r="Q23" s="9" t="s">
        <v>116</v>
      </c>
      <c r="R23" s="9" t="s">
        <v>121</v>
      </c>
      <c r="S23" s="9" t="s">
        <v>118</v>
      </c>
      <c r="T23" s="9" t="s">
        <v>122</v>
      </c>
      <c r="U23" s="9" t="s">
        <v>317</v>
      </c>
      <c r="V23" s="9" t="s">
        <v>318</v>
      </c>
      <c r="W23" s="9" t="s">
        <v>174</v>
      </c>
      <c r="X23" s="9" t="s">
        <v>430</v>
      </c>
      <c r="Y23" s="9" t="s">
        <v>431</v>
      </c>
      <c r="Z23" s="9" t="s">
        <v>432</v>
      </c>
      <c r="AA23" s="9" t="s">
        <v>433</v>
      </c>
      <c r="AB23" s="9" t="s">
        <v>130</v>
      </c>
      <c r="AC23" s="9" t="s">
        <v>434</v>
      </c>
      <c r="AD23" s="9" t="s">
        <v>132</v>
      </c>
      <c r="AE23" s="9" t="s">
        <v>435</v>
      </c>
      <c r="AF23" s="9" t="s">
        <v>132</v>
      </c>
      <c r="AG23" s="9" t="s">
        <v>134</v>
      </c>
      <c r="AH23" s="9" t="s">
        <v>135</v>
      </c>
      <c r="AI23" s="9" t="s">
        <v>136</v>
      </c>
      <c r="AJ23" s="9" t="s">
        <v>136</v>
      </c>
      <c r="AK23" s="9" t="s">
        <v>134</v>
      </c>
      <c r="AL23" s="9" t="s">
        <v>135</v>
      </c>
      <c r="AM23" s="9" t="s">
        <v>137</v>
      </c>
      <c r="AN23" s="9" t="s">
        <v>180</v>
      </c>
      <c r="AO23" s="9" t="s">
        <v>139</v>
      </c>
      <c r="AP23" s="9" t="s">
        <v>395</v>
      </c>
      <c r="AQ23" s="9" t="s">
        <v>141</v>
      </c>
      <c r="AR23" s="9" t="s">
        <v>171</v>
      </c>
      <c r="AS23" s="9"/>
      <c r="AT23" s="9" t="s">
        <v>329</v>
      </c>
      <c r="AU23" s="9" t="s">
        <v>330</v>
      </c>
      <c r="AV23" s="9" t="s">
        <v>331</v>
      </c>
      <c r="AW23" s="9" t="s">
        <v>146</v>
      </c>
      <c r="AX23" s="9" t="s">
        <v>147</v>
      </c>
      <c r="AY23" s="9" t="s">
        <v>148</v>
      </c>
      <c r="AZ23" s="9" t="s">
        <v>149</v>
      </c>
      <c r="BA23" s="9" t="s">
        <v>150</v>
      </c>
      <c r="BB23" s="9" t="s">
        <v>151</v>
      </c>
      <c r="BC23" s="9" t="s">
        <v>152</v>
      </c>
      <c r="BD23" s="9" t="s">
        <v>153</v>
      </c>
      <c r="BE23" s="9" t="s">
        <v>154</v>
      </c>
      <c r="BF23" s="22"/>
      <c r="BG23" s="22"/>
      <c r="BH23" s="22"/>
      <c r="BI23" s="22"/>
      <c r="BJ23" s="22"/>
      <c r="BK23" s="22" t="s">
        <v>436</v>
      </c>
      <c r="BL23" s="22"/>
      <c r="BM23" s="22"/>
      <c r="BN23" s="22"/>
      <c r="BO23" s="22"/>
      <c r="BP23" s="22"/>
      <c r="BQ23" s="22">
        <v>100</v>
      </c>
      <c r="BR23" s="9"/>
      <c r="BS23" s="9"/>
      <c r="BT23" s="9"/>
      <c r="BU23" s="9"/>
      <c r="BV23" s="9"/>
      <c r="BW23" s="9" t="s">
        <v>437</v>
      </c>
      <c r="BX23" s="9"/>
      <c r="BY23" s="9"/>
      <c r="BZ23" s="9"/>
      <c r="CA23" s="9" t="s">
        <v>136</v>
      </c>
      <c r="CB23" s="9" t="s">
        <v>136</v>
      </c>
      <c r="CC23" s="23" t="s">
        <v>149</v>
      </c>
      <c r="CD23" s="9"/>
      <c r="CE23" s="35" t="s">
        <v>438</v>
      </c>
      <c r="CF23" s="9" t="s">
        <v>436</v>
      </c>
      <c r="CG23" s="9" t="s">
        <v>437</v>
      </c>
      <c r="CH23" s="23" t="s">
        <v>439</v>
      </c>
      <c r="CI23" s="9"/>
      <c r="CJ23" s="24" t="s">
        <v>156</v>
      </c>
      <c r="CK23" s="9" t="s">
        <v>436</v>
      </c>
      <c r="CL23" s="9" t="s">
        <v>437</v>
      </c>
      <c r="CM23" s="23" t="s">
        <v>439</v>
      </c>
      <c r="CN23" s="9"/>
      <c r="CO23" s="24" t="s">
        <v>156</v>
      </c>
      <c r="CP23" s="9" t="s">
        <v>440</v>
      </c>
      <c r="CQ23" s="22">
        <v>100</v>
      </c>
      <c r="CR23" s="9" t="s">
        <v>137</v>
      </c>
      <c r="CS23" s="22"/>
      <c r="CT23" s="22"/>
      <c r="CU23" s="25">
        <v>97.17</v>
      </c>
      <c r="CV23" s="26"/>
      <c r="CW23" s="26"/>
      <c r="CX23" s="10">
        <f>+CU23/BQ23</f>
        <v>0.97170000000000001</v>
      </c>
      <c r="CY23" s="27" t="str">
        <f t="shared" si="2"/>
        <v>Óptimo</v>
      </c>
      <c r="CZ23" s="11"/>
      <c r="DA23" s="12" t="s">
        <v>158</v>
      </c>
      <c r="DB23" s="28">
        <f>+BQ23</f>
        <v>100</v>
      </c>
      <c r="DC23" s="29">
        <f>+CU23</f>
        <v>97.17</v>
      </c>
      <c r="DD23" s="30">
        <f t="shared" si="5"/>
        <v>0.97170000000000001</v>
      </c>
      <c r="DE23" s="27" t="str">
        <f t="shared" si="6"/>
        <v>Óptimo</v>
      </c>
    </row>
    <row r="24" spans="1:109" ht="119.25" customHeight="1" x14ac:dyDescent="0.25">
      <c r="A24" s="21" t="str">
        <f t="shared" si="0"/>
        <v>05016</v>
      </c>
      <c r="B24" s="9" t="s">
        <v>441</v>
      </c>
      <c r="C24" s="9" t="s">
        <v>109</v>
      </c>
      <c r="D24" s="9" t="s">
        <v>110</v>
      </c>
      <c r="E24" s="9" t="s">
        <v>111</v>
      </c>
      <c r="F24" s="9" t="s">
        <v>112</v>
      </c>
      <c r="G24" s="9" t="s">
        <v>113</v>
      </c>
      <c r="H24" s="9" t="s">
        <v>114</v>
      </c>
      <c r="I24" s="9" t="s">
        <v>115</v>
      </c>
      <c r="J24" s="9" t="s">
        <v>114</v>
      </c>
      <c r="K24" s="9" t="s">
        <v>116</v>
      </c>
      <c r="L24" s="9" t="s">
        <v>117</v>
      </c>
      <c r="M24" s="9" t="s">
        <v>118</v>
      </c>
      <c r="N24" s="9" t="s">
        <v>119</v>
      </c>
      <c r="O24" s="9" t="s">
        <v>315</v>
      </c>
      <c r="P24" s="9" t="s">
        <v>316</v>
      </c>
      <c r="Q24" s="9" t="s">
        <v>116</v>
      </c>
      <c r="R24" s="9" t="s">
        <v>121</v>
      </c>
      <c r="S24" s="9" t="s">
        <v>118</v>
      </c>
      <c r="T24" s="9" t="s">
        <v>122</v>
      </c>
      <c r="U24" s="9" t="s">
        <v>317</v>
      </c>
      <c r="V24" s="9" t="s">
        <v>318</v>
      </c>
      <c r="W24" s="9" t="s">
        <v>125</v>
      </c>
      <c r="X24" s="9" t="s">
        <v>442</v>
      </c>
      <c r="Y24" s="9" t="s">
        <v>443</v>
      </c>
      <c r="Z24" s="9" t="s">
        <v>444</v>
      </c>
      <c r="AA24" s="9" t="s">
        <v>445</v>
      </c>
      <c r="AB24" s="9" t="s">
        <v>130</v>
      </c>
      <c r="AC24" s="9" t="s">
        <v>131</v>
      </c>
      <c r="AD24" s="9" t="s">
        <v>164</v>
      </c>
      <c r="AE24" s="9" t="s">
        <v>446</v>
      </c>
      <c r="AF24" s="9" t="s">
        <v>447</v>
      </c>
      <c r="AG24" s="9" t="s">
        <v>448</v>
      </c>
      <c r="AH24" s="9" t="s">
        <v>135</v>
      </c>
      <c r="AI24" s="9" t="s">
        <v>136</v>
      </c>
      <c r="AJ24" s="9" t="s">
        <v>136</v>
      </c>
      <c r="AK24" s="9" t="s">
        <v>449</v>
      </c>
      <c r="AL24" s="9" t="s">
        <v>327</v>
      </c>
      <c r="AM24" s="9" t="s">
        <v>169</v>
      </c>
      <c r="AN24" s="9" t="s">
        <v>138</v>
      </c>
      <c r="AO24" s="9" t="s">
        <v>139</v>
      </c>
      <c r="AP24" s="9" t="s">
        <v>450</v>
      </c>
      <c r="AQ24" s="9" t="s">
        <v>141</v>
      </c>
      <c r="AR24" s="9" t="s">
        <v>171</v>
      </c>
      <c r="AS24" s="9"/>
      <c r="AT24" s="9" t="s">
        <v>329</v>
      </c>
      <c r="AU24" s="9" t="s">
        <v>330</v>
      </c>
      <c r="AV24" s="9" t="s">
        <v>331</v>
      </c>
      <c r="AW24" s="9" t="s">
        <v>146</v>
      </c>
      <c r="AX24" s="9" t="s">
        <v>147</v>
      </c>
      <c r="AY24" s="9" t="s">
        <v>148</v>
      </c>
      <c r="AZ24" s="9" t="s">
        <v>149</v>
      </c>
      <c r="BA24" s="9" t="s">
        <v>150</v>
      </c>
      <c r="BB24" s="9" t="s">
        <v>151</v>
      </c>
      <c r="BC24" s="9" t="s">
        <v>152</v>
      </c>
      <c r="BD24" s="9" t="s">
        <v>153</v>
      </c>
      <c r="BE24" s="9" t="s">
        <v>154</v>
      </c>
      <c r="BF24" s="22"/>
      <c r="BG24" s="22"/>
      <c r="BH24" s="22">
        <v>6250</v>
      </c>
      <c r="BI24" s="22"/>
      <c r="BJ24" s="22"/>
      <c r="BK24" s="22">
        <v>10250</v>
      </c>
      <c r="BL24" s="22"/>
      <c r="BM24" s="22"/>
      <c r="BN24" s="22">
        <v>10000</v>
      </c>
      <c r="BO24" s="22"/>
      <c r="BP24" s="22"/>
      <c r="BQ24" s="22">
        <v>13500</v>
      </c>
      <c r="BR24" s="9"/>
      <c r="BS24" s="9"/>
      <c r="BT24" s="9">
        <v>7930</v>
      </c>
      <c r="BU24" s="9"/>
      <c r="BV24" s="9"/>
      <c r="BW24" s="9">
        <v>13560</v>
      </c>
      <c r="BX24" s="9"/>
      <c r="BY24" s="9"/>
      <c r="BZ24" s="9">
        <v>10666</v>
      </c>
      <c r="CA24" s="9" t="s">
        <v>451</v>
      </c>
      <c r="CB24" s="9" t="s">
        <v>452</v>
      </c>
      <c r="CC24" s="23" t="s">
        <v>453</v>
      </c>
      <c r="CD24" s="9"/>
      <c r="CE24" s="24" t="s">
        <v>156</v>
      </c>
      <c r="CF24" s="9" t="s">
        <v>285</v>
      </c>
      <c r="CG24" s="9" t="s">
        <v>454</v>
      </c>
      <c r="CH24" s="23" t="s">
        <v>455</v>
      </c>
      <c r="CI24" s="9" t="s">
        <v>312</v>
      </c>
      <c r="CJ24" s="32" t="s">
        <v>247</v>
      </c>
      <c r="CK24" s="9" t="s">
        <v>456</v>
      </c>
      <c r="CL24" s="9" t="s">
        <v>457</v>
      </c>
      <c r="CM24" s="23" t="s">
        <v>458</v>
      </c>
      <c r="CN24" s="9"/>
      <c r="CO24" s="24" t="s">
        <v>156</v>
      </c>
      <c r="CP24" s="9" t="s">
        <v>459</v>
      </c>
      <c r="CQ24" s="22">
        <v>40000</v>
      </c>
      <c r="CR24" s="9" t="s">
        <v>169</v>
      </c>
      <c r="CS24" s="22"/>
      <c r="CT24" s="22"/>
      <c r="CU24" s="25">
        <v>8260</v>
      </c>
      <c r="CV24" s="26"/>
      <c r="CW24" s="26"/>
      <c r="CX24" s="13">
        <f t="shared" ref="CX24:CX25" si="20">+((SUM(CS24:CU24)/SUM(BO24:BQ24)))</f>
        <v>0.61185185185185187</v>
      </c>
      <c r="CY24" s="27" t="str">
        <f t="shared" si="2"/>
        <v>Mejorable</v>
      </c>
      <c r="CZ24" s="11"/>
      <c r="DA24" s="12"/>
      <c r="DB24" s="28">
        <f t="shared" ref="DB24:DB25" si="21">+SUM(BF24:BQ24)</f>
        <v>40000</v>
      </c>
      <c r="DC24" s="29">
        <f t="shared" ref="DC24:DC25" si="22">+BR24+BS24+BT24+BU24+BV24+BW24+BX24+BY24+BZ24+CS24+CT24+CU24</f>
        <v>40416</v>
      </c>
      <c r="DD24" s="30">
        <f t="shared" si="5"/>
        <v>1.0104</v>
      </c>
      <c r="DE24" s="27" t="str">
        <f t="shared" si="6"/>
        <v>Óptimo</v>
      </c>
    </row>
    <row r="25" spans="1:109" ht="92.25" customHeight="1" x14ac:dyDescent="0.25">
      <c r="A25" s="21" t="str">
        <f t="shared" si="0"/>
        <v>05016</v>
      </c>
      <c r="B25" s="9" t="s">
        <v>460</v>
      </c>
      <c r="C25" s="9" t="s">
        <v>109</v>
      </c>
      <c r="D25" s="9" t="s">
        <v>110</v>
      </c>
      <c r="E25" s="9" t="s">
        <v>111</v>
      </c>
      <c r="F25" s="9" t="s">
        <v>112</v>
      </c>
      <c r="G25" s="9" t="s">
        <v>113</v>
      </c>
      <c r="H25" s="9" t="s">
        <v>114</v>
      </c>
      <c r="I25" s="9" t="s">
        <v>115</v>
      </c>
      <c r="J25" s="9" t="s">
        <v>114</v>
      </c>
      <c r="K25" s="9" t="s">
        <v>116</v>
      </c>
      <c r="L25" s="9" t="s">
        <v>117</v>
      </c>
      <c r="M25" s="9" t="s">
        <v>118</v>
      </c>
      <c r="N25" s="9" t="s">
        <v>119</v>
      </c>
      <c r="O25" s="9" t="s">
        <v>315</v>
      </c>
      <c r="P25" s="9" t="s">
        <v>316</v>
      </c>
      <c r="Q25" s="9" t="s">
        <v>116</v>
      </c>
      <c r="R25" s="9" t="s">
        <v>121</v>
      </c>
      <c r="S25" s="9" t="s">
        <v>118</v>
      </c>
      <c r="T25" s="9" t="s">
        <v>122</v>
      </c>
      <c r="U25" s="9" t="s">
        <v>317</v>
      </c>
      <c r="V25" s="9" t="s">
        <v>318</v>
      </c>
      <c r="W25" s="9" t="s">
        <v>125</v>
      </c>
      <c r="X25" s="9" t="s">
        <v>461</v>
      </c>
      <c r="Y25" s="9" t="s">
        <v>462</v>
      </c>
      <c r="Z25" s="9" t="s">
        <v>463</v>
      </c>
      <c r="AA25" s="9" t="s">
        <v>464</v>
      </c>
      <c r="AB25" s="9" t="s">
        <v>130</v>
      </c>
      <c r="AC25" s="9" t="s">
        <v>131</v>
      </c>
      <c r="AD25" s="9" t="s">
        <v>164</v>
      </c>
      <c r="AE25" s="9" t="s">
        <v>465</v>
      </c>
      <c r="AF25" s="9" t="s">
        <v>466</v>
      </c>
      <c r="AG25" s="9" t="s">
        <v>467</v>
      </c>
      <c r="AH25" s="9" t="s">
        <v>135</v>
      </c>
      <c r="AI25" s="9" t="s">
        <v>136</v>
      </c>
      <c r="AJ25" s="9" t="s">
        <v>136</v>
      </c>
      <c r="AK25" s="9" t="s">
        <v>468</v>
      </c>
      <c r="AL25" s="9" t="s">
        <v>327</v>
      </c>
      <c r="AM25" s="9" t="s">
        <v>169</v>
      </c>
      <c r="AN25" s="9" t="s">
        <v>138</v>
      </c>
      <c r="AO25" s="9" t="s">
        <v>139</v>
      </c>
      <c r="AP25" s="9" t="s">
        <v>450</v>
      </c>
      <c r="AQ25" s="9" t="s">
        <v>141</v>
      </c>
      <c r="AR25" s="9" t="s">
        <v>171</v>
      </c>
      <c r="AS25" s="9"/>
      <c r="AT25" s="9" t="s">
        <v>329</v>
      </c>
      <c r="AU25" s="9" t="s">
        <v>330</v>
      </c>
      <c r="AV25" s="9" t="s">
        <v>331</v>
      </c>
      <c r="AW25" s="9" t="s">
        <v>146</v>
      </c>
      <c r="AX25" s="9" t="s">
        <v>147</v>
      </c>
      <c r="AY25" s="9" t="s">
        <v>148</v>
      </c>
      <c r="AZ25" s="9" t="s">
        <v>149</v>
      </c>
      <c r="BA25" s="9" t="s">
        <v>150</v>
      </c>
      <c r="BB25" s="9" t="s">
        <v>151</v>
      </c>
      <c r="BC25" s="9" t="s">
        <v>152</v>
      </c>
      <c r="BD25" s="9" t="s">
        <v>153</v>
      </c>
      <c r="BE25" s="9" t="s">
        <v>154</v>
      </c>
      <c r="BF25" s="22"/>
      <c r="BG25" s="22"/>
      <c r="BH25" s="22">
        <v>8000</v>
      </c>
      <c r="BI25" s="22"/>
      <c r="BJ25" s="22"/>
      <c r="BK25" s="22">
        <v>5500</v>
      </c>
      <c r="BL25" s="22"/>
      <c r="BM25" s="22"/>
      <c r="BN25" s="22">
        <v>8000</v>
      </c>
      <c r="BO25" s="22"/>
      <c r="BP25" s="22"/>
      <c r="BQ25" s="22">
        <v>10500</v>
      </c>
      <c r="BR25" s="9"/>
      <c r="BS25" s="9"/>
      <c r="BT25" s="9">
        <v>7408</v>
      </c>
      <c r="BU25" s="9"/>
      <c r="BV25" s="9"/>
      <c r="BW25" s="9">
        <v>5956</v>
      </c>
      <c r="BX25" s="9"/>
      <c r="BY25" s="9"/>
      <c r="BZ25" s="9">
        <v>8807</v>
      </c>
      <c r="CA25" s="9" t="s">
        <v>469</v>
      </c>
      <c r="CB25" s="9" t="s">
        <v>470</v>
      </c>
      <c r="CC25" s="23" t="s">
        <v>471</v>
      </c>
      <c r="CD25" s="9"/>
      <c r="CE25" s="24" t="s">
        <v>156</v>
      </c>
      <c r="CF25" s="9" t="s">
        <v>472</v>
      </c>
      <c r="CG25" s="9" t="s">
        <v>473</v>
      </c>
      <c r="CH25" s="23" t="s">
        <v>474</v>
      </c>
      <c r="CI25" s="9"/>
      <c r="CJ25" s="24" t="s">
        <v>156</v>
      </c>
      <c r="CK25" s="9" t="s">
        <v>475</v>
      </c>
      <c r="CL25" s="9" t="s">
        <v>476</v>
      </c>
      <c r="CM25" s="23" t="s">
        <v>477</v>
      </c>
      <c r="CN25" s="9"/>
      <c r="CO25" s="24" t="s">
        <v>156</v>
      </c>
      <c r="CP25" s="9" t="s">
        <v>478</v>
      </c>
      <c r="CQ25" s="22">
        <v>32000</v>
      </c>
      <c r="CR25" s="9" t="s">
        <v>169</v>
      </c>
      <c r="CS25" s="22"/>
      <c r="CT25" s="22"/>
      <c r="CU25" s="25">
        <v>6317</v>
      </c>
      <c r="CV25" s="26"/>
      <c r="CW25" s="26"/>
      <c r="CX25" s="13">
        <f t="shared" si="20"/>
        <v>0.60161904761904761</v>
      </c>
      <c r="CY25" s="27" t="str">
        <f t="shared" si="2"/>
        <v>Mejorable</v>
      </c>
      <c r="CZ25" s="11"/>
      <c r="DA25" s="12"/>
      <c r="DB25" s="28">
        <f t="shared" si="21"/>
        <v>32000</v>
      </c>
      <c r="DC25" s="29">
        <f t="shared" si="22"/>
        <v>28488</v>
      </c>
      <c r="DD25" s="30">
        <f t="shared" si="5"/>
        <v>0.89024999999999999</v>
      </c>
      <c r="DE25" s="27" t="str">
        <f t="shared" si="6"/>
        <v>Óptimo</v>
      </c>
    </row>
    <row r="26" spans="1:109" ht="150" x14ac:dyDescent="0.25">
      <c r="A26" s="21" t="str">
        <f t="shared" si="0"/>
        <v>05016</v>
      </c>
      <c r="B26" s="9" t="s">
        <v>479</v>
      </c>
      <c r="C26" s="9" t="s">
        <v>109</v>
      </c>
      <c r="D26" s="9" t="s">
        <v>110</v>
      </c>
      <c r="E26" s="9" t="s">
        <v>111</v>
      </c>
      <c r="F26" s="9" t="s">
        <v>112</v>
      </c>
      <c r="G26" s="9" t="s">
        <v>113</v>
      </c>
      <c r="H26" s="9" t="s">
        <v>114</v>
      </c>
      <c r="I26" s="9" t="s">
        <v>115</v>
      </c>
      <c r="J26" s="9" t="s">
        <v>114</v>
      </c>
      <c r="K26" s="9" t="s">
        <v>116</v>
      </c>
      <c r="L26" s="9" t="s">
        <v>117</v>
      </c>
      <c r="M26" s="9" t="s">
        <v>118</v>
      </c>
      <c r="N26" s="9" t="s">
        <v>119</v>
      </c>
      <c r="O26" s="9" t="s">
        <v>315</v>
      </c>
      <c r="P26" s="9" t="s">
        <v>316</v>
      </c>
      <c r="Q26" s="9" t="s">
        <v>116</v>
      </c>
      <c r="R26" s="9" t="s">
        <v>121</v>
      </c>
      <c r="S26" s="9" t="s">
        <v>118</v>
      </c>
      <c r="T26" s="9" t="s">
        <v>122</v>
      </c>
      <c r="U26" s="9" t="s">
        <v>317</v>
      </c>
      <c r="V26" s="9" t="s">
        <v>318</v>
      </c>
      <c r="W26" s="9" t="s">
        <v>174</v>
      </c>
      <c r="X26" s="9" t="s">
        <v>480</v>
      </c>
      <c r="Y26" s="9" t="s">
        <v>481</v>
      </c>
      <c r="Z26" s="9" t="s">
        <v>482</v>
      </c>
      <c r="AA26" s="9" t="s">
        <v>483</v>
      </c>
      <c r="AB26" s="9" t="s">
        <v>130</v>
      </c>
      <c r="AC26" s="9" t="s">
        <v>131</v>
      </c>
      <c r="AD26" s="9" t="s">
        <v>132</v>
      </c>
      <c r="AE26" s="9" t="s">
        <v>484</v>
      </c>
      <c r="AF26" s="9" t="s">
        <v>132</v>
      </c>
      <c r="AG26" s="9" t="s">
        <v>485</v>
      </c>
      <c r="AH26" s="9" t="s">
        <v>135</v>
      </c>
      <c r="AI26" s="9" t="s">
        <v>136</v>
      </c>
      <c r="AJ26" s="9" t="s">
        <v>136</v>
      </c>
      <c r="AK26" s="9" t="s">
        <v>486</v>
      </c>
      <c r="AL26" s="9" t="s">
        <v>327</v>
      </c>
      <c r="AM26" s="9" t="s">
        <v>137</v>
      </c>
      <c r="AN26" s="9" t="s">
        <v>356</v>
      </c>
      <c r="AO26" s="9" t="s">
        <v>139</v>
      </c>
      <c r="AP26" s="9" t="s">
        <v>487</v>
      </c>
      <c r="AQ26" s="9" t="s">
        <v>141</v>
      </c>
      <c r="AR26" s="9" t="s">
        <v>171</v>
      </c>
      <c r="AS26" s="9"/>
      <c r="AT26" s="9" t="s">
        <v>488</v>
      </c>
      <c r="AU26" s="9" t="s">
        <v>489</v>
      </c>
      <c r="AV26" s="9" t="s">
        <v>490</v>
      </c>
      <c r="AW26" s="9" t="s">
        <v>396</v>
      </c>
      <c r="AX26" s="9" t="s">
        <v>149</v>
      </c>
      <c r="AY26" s="9" t="s">
        <v>155</v>
      </c>
      <c r="AZ26" s="9" t="s">
        <v>397</v>
      </c>
      <c r="BA26" s="9" t="s">
        <v>398</v>
      </c>
      <c r="BB26" s="9" t="s">
        <v>399</v>
      </c>
      <c r="BC26" s="9" t="s">
        <v>400</v>
      </c>
      <c r="BD26" s="9"/>
      <c r="BE26" s="9"/>
      <c r="BF26" s="22"/>
      <c r="BG26" s="22"/>
      <c r="BH26" s="22" t="s">
        <v>485</v>
      </c>
      <c r="BI26" s="22"/>
      <c r="BJ26" s="22"/>
      <c r="BK26" s="22" t="s">
        <v>485</v>
      </c>
      <c r="BL26" s="22"/>
      <c r="BM26" s="22"/>
      <c r="BN26" s="22" t="s">
        <v>485</v>
      </c>
      <c r="BO26" s="22"/>
      <c r="BP26" s="22"/>
      <c r="BQ26" s="22">
        <v>19.010000000000002</v>
      </c>
      <c r="BR26" s="9"/>
      <c r="BS26" s="9"/>
      <c r="BT26" s="9" t="s">
        <v>491</v>
      </c>
      <c r="BU26" s="9"/>
      <c r="BV26" s="9"/>
      <c r="BW26" s="9" t="s">
        <v>492</v>
      </c>
      <c r="BX26" s="9"/>
      <c r="BY26" s="9"/>
      <c r="BZ26" s="9">
        <v>19.420000000000002</v>
      </c>
      <c r="CA26" s="9" t="s">
        <v>485</v>
      </c>
      <c r="CB26" s="9" t="s">
        <v>491</v>
      </c>
      <c r="CC26" s="23" t="s">
        <v>493</v>
      </c>
      <c r="CD26" s="9"/>
      <c r="CE26" s="31" t="s">
        <v>208</v>
      </c>
      <c r="CF26" s="9" t="s">
        <v>485</v>
      </c>
      <c r="CG26" s="9" t="s">
        <v>492</v>
      </c>
      <c r="CH26" s="23" t="s">
        <v>494</v>
      </c>
      <c r="CI26" s="9"/>
      <c r="CJ26" s="31" t="s">
        <v>208</v>
      </c>
      <c r="CK26" s="9" t="s">
        <v>485</v>
      </c>
      <c r="CL26" s="9" t="s">
        <v>495</v>
      </c>
      <c r="CM26" s="23" t="s">
        <v>496</v>
      </c>
      <c r="CN26" s="9"/>
      <c r="CO26" s="31" t="s">
        <v>208</v>
      </c>
      <c r="CP26" s="9" t="s">
        <v>497</v>
      </c>
      <c r="CQ26" s="22">
        <v>19.010000000000002</v>
      </c>
      <c r="CR26" s="9" t="s">
        <v>137</v>
      </c>
      <c r="CS26" s="22"/>
      <c r="CT26" s="22"/>
      <c r="CU26" s="25">
        <v>19.12</v>
      </c>
      <c r="CV26" s="26"/>
      <c r="CW26" s="26"/>
      <c r="CX26" s="10">
        <f t="shared" ref="CX26:CX28" si="23">+CU26/BQ26</f>
        <v>1.0057864281956865</v>
      </c>
      <c r="CY26" s="27" t="str">
        <f t="shared" si="2"/>
        <v>Óptimo</v>
      </c>
      <c r="CZ26" s="11"/>
      <c r="DA26" s="12" t="s">
        <v>158</v>
      </c>
      <c r="DB26" s="28">
        <f>+BQ26</f>
        <v>19.010000000000002</v>
      </c>
      <c r="DC26" s="29">
        <f t="shared" ref="DC26:DC28" si="24">+CU26</f>
        <v>19.12</v>
      </c>
      <c r="DD26" s="30">
        <f t="shared" si="5"/>
        <v>1.0057864281956865</v>
      </c>
      <c r="DE26" s="27" t="str">
        <f t="shared" si="6"/>
        <v>Óptimo</v>
      </c>
    </row>
    <row r="27" spans="1:109" ht="135" x14ac:dyDescent="0.25">
      <c r="A27" s="21" t="str">
        <f t="shared" si="0"/>
        <v>05016</v>
      </c>
      <c r="B27" s="9" t="s">
        <v>498</v>
      </c>
      <c r="C27" s="9" t="s">
        <v>109</v>
      </c>
      <c r="D27" s="9" t="s">
        <v>110</v>
      </c>
      <c r="E27" s="9" t="s">
        <v>111</v>
      </c>
      <c r="F27" s="9" t="s">
        <v>112</v>
      </c>
      <c r="G27" s="9" t="s">
        <v>113</v>
      </c>
      <c r="H27" s="9" t="s">
        <v>114</v>
      </c>
      <c r="I27" s="9" t="s">
        <v>115</v>
      </c>
      <c r="J27" s="9" t="s">
        <v>114</v>
      </c>
      <c r="K27" s="9" t="s">
        <v>116</v>
      </c>
      <c r="L27" s="9" t="s">
        <v>117</v>
      </c>
      <c r="M27" s="9" t="s">
        <v>118</v>
      </c>
      <c r="N27" s="9" t="s">
        <v>119</v>
      </c>
      <c r="O27" s="9" t="s">
        <v>315</v>
      </c>
      <c r="P27" s="9" t="s">
        <v>316</v>
      </c>
      <c r="Q27" s="9" t="s">
        <v>116</v>
      </c>
      <c r="R27" s="9" t="s">
        <v>121</v>
      </c>
      <c r="S27" s="9" t="s">
        <v>118</v>
      </c>
      <c r="T27" s="9" t="s">
        <v>122</v>
      </c>
      <c r="U27" s="9" t="s">
        <v>317</v>
      </c>
      <c r="V27" s="9" t="s">
        <v>318</v>
      </c>
      <c r="W27" s="9" t="s">
        <v>125</v>
      </c>
      <c r="X27" s="9" t="s">
        <v>499</v>
      </c>
      <c r="Y27" s="9" t="s">
        <v>500</v>
      </c>
      <c r="Z27" s="9" t="s">
        <v>501</v>
      </c>
      <c r="AA27" s="9" t="s">
        <v>502</v>
      </c>
      <c r="AB27" s="9" t="s">
        <v>130</v>
      </c>
      <c r="AC27" s="9" t="s">
        <v>131</v>
      </c>
      <c r="AD27" s="9" t="s">
        <v>132</v>
      </c>
      <c r="AE27" s="9" t="s">
        <v>503</v>
      </c>
      <c r="AF27" s="9" t="s">
        <v>132</v>
      </c>
      <c r="AG27" s="9" t="s">
        <v>339</v>
      </c>
      <c r="AH27" s="9" t="s">
        <v>135</v>
      </c>
      <c r="AI27" s="9" t="s">
        <v>136</v>
      </c>
      <c r="AJ27" s="9" t="s">
        <v>136</v>
      </c>
      <c r="AK27" s="9" t="s">
        <v>339</v>
      </c>
      <c r="AL27" s="9" t="s">
        <v>135</v>
      </c>
      <c r="AM27" s="9" t="s">
        <v>137</v>
      </c>
      <c r="AN27" s="9" t="s">
        <v>180</v>
      </c>
      <c r="AO27" s="9" t="s">
        <v>139</v>
      </c>
      <c r="AP27" s="9" t="s">
        <v>504</v>
      </c>
      <c r="AQ27" s="9" t="s">
        <v>141</v>
      </c>
      <c r="AR27" s="9" t="s">
        <v>171</v>
      </c>
      <c r="AS27" s="9"/>
      <c r="AT27" s="9" t="s">
        <v>329</v>
      </c>
      <c r="AU27" s="9" t="s">
        <v>330</v>
      </c>
      <c r="AV27" s="9" t="s">
        <v>331</v>
      </c>
      <c r="AW27" s="9" t="s">
        <v>146</v>
      </c>
      <c r="AX27" s="9" t="s">
        <v>147</v>
      </c>
      <c r="AY27" s="9" t="s">
        <v>148</v>
      </c>
      <c r="AZ27" s="9" t="s">
        <v>149</v>
      </c>
      <c r="BA27" s="9" t="s">
        <v>150</v>
      </c>
      <c r="BB27" s="9" t="s">
        <v>151</v>
      </c>
      <c r="BC27" s="9" t="s">
        <v>152</v>
      </c>
      <c r="BD27" s="9" t="s">
        <v>153</v>
      </c>
      <c r="BE27" s="9" t="s">
        <v>154</v>
      </c>
      <c r="BF27" s="22"/>
      <c r="BG27" s="22"/>
      <c r="BH27" s="22" t="s">
        <v>262</v>
      </c>
      <c r="BI27" s="22"/>
      <c r="BJ27" s="22"/>
      <c r="BK27" s="22" t="s">
        <v>505</v>
      </c>
      <c r="BL27" s="22"/>
      <c r="BM27" s="22"/>
      <c r="BN27" s="22" t="s">
        <v>506</v>
      </c>
      <c r="BO27" s="22"/>
      <c r="BP27" s="22"/>
      <c r="BQ27" s="22">
        <v>90</v>
      </c>
      <c r="BR27" s="9"/>
      <c r="BS27" s="9"/>
      <c r="BT27" s="9" t="s">
        <v>507</v>
      </c>
      <c r="BU27" s="9"/>
      <c r="BV27" s="9"/>
      <c r="BW27" s="9" t="s">
        <v>508</v>
      </c>
      <c r="BX27" s="9"/>
      <c r="BY27" s="9"/>
      <c r="BZ27" s="9">
        <v>70</v>
      </c>
      <c r="CA27" s="9" t="s">
        <v>262</v>
      </c>
      <c r="CB27" s="9" t="s">
        <v>507</v>
      </c>
      <c r="CC27" s="23" t="s">
        <v>509</v>
      </c>
      <c r="CD27" s="9"/>
      <c r="CE27" s="33" t="s">
        <v>284</v>
      </c>
      <c r="CF27" s="9" t="s">
        <v>505</v>
      </c>
      <c r="CG27" s="9" t="s">
        <v>508</v>
      </c>
      <c r="CH27" s="23" t="s">
        <v>510</v>
      </c>
      <c r="CI27" s="9"/>
      <c r="CJ27" s="24" t="s">
        <v>156</v>
      </c>
      <c r="CK27" s="9" t="s">
        <v>506</v>
      </c>
      <c r="CL27" s="9" t="s">
        <v>506</v>
      </c>
      <c r="CM27" s="23" t="s">
        <v>155</v>
      </c>
      <c r="CN27" s="9"/>
      <c r="CO27" s="24" t="s">
        <v>156</v>
      </c>
      <c r="CP27" s="9" t="s">
        <v>511</v>
      </c>
      <c r="CQ27" s="22">
        <v>90</v>
      </c>
      <c r="CR27" s="9" t="s">
        <v>137</v>
      </c>
      <c r="CS27" s="22"/>
      <c r="CT27" s="22"/>
      <c r="CU27" s="25">
        <v>98</v>
      </c>
      <c r="CV27" s="26"/>
      <c r="CW27" s="26"/>
      <c r="CX27" s="10">
        <f t="shared" si="23"/>
        <v>1.0888888888888888</v>
      </c>
      <c r="CY27" s="27" t="str">
        <f t="shared" si="2"/>
        <v>Óptimo</v>
      </c>
      <c r="CZ27" s="11"/>
      <c r="DA27" s="12" t="s">
        <v>158</v>
      </c>
      <c r="DB27" s="28">
        <f>+BQ27</f>
        <v>90</v>
      </c>
      <c r="DC27" s="29">
        <f t="shared" si="24"/>
        <v>98</v>
      </c>
      <c r="DD27" s="30">
        <f t="shared" si="5"/>
        <v>1.0888888888888888</v>
      </c>
      <c r="DE27" s="27" t="str">
        <f t="shared" si="6"/>
        <v>Óptimo</v>
      </c>
    </row>
    <row r="28" spans="1:109" ht="105" x14ac:dyDescent="0.25">
      <c r="A28" s="21" t="str">
        <f t="shared" si="0"/>
        <v>05016</v>
      </c>
      <c r="B28" s="9" t="s">
        <v>512</v>
      </c>
      <c r="C28" s="9" t="s">
        <v>109</v>
      </c>
      <c r="D28" s="9" t="s">
        <v>110</v>
      </c>
      <c r="E28" s="9" t="s">
        <v>111</v>
      </c>
      <c r="F28" s="9" t="s">
        <v>112</v>
      </c>
      <c r="G28" s="9" t="s">
        <v>113</v>
      </c>
      <c r="H28" s="9" t="s">
        <v>114</v>
      </c>
      <c r="I28" s="9" t="s">
        <v>115</v>
      </c>
      <c r="J28" s="9" t="s">
        <v>114</v>
      </c>
      <c r="K28" s="9" t="s">
        <v>116</v>
      </c>
      <c r="L28" s="9" t="s">
        <v>117</v>
      </c>
      <c r="M28" s="9" t="s">
        <v>118</v>
      </c>
      <c r="N28" s="9" t="s">
        <v>119</v>
      </c>
      <c r="O28" s="9" t="s">
        <v>315</v>
      </c>
      <c r="P28" s="9" t="s">
        <v>316</v>
      </c>
      <c r="Q28" s="9" t="s">
        <v>116</v>
      </c>
      <c r="R28" s="9" t="s">
        <v>121</v>
      </c>
      <c r="S28" s="9" t="s">
        <v>118</v>
      </c>
      <c r="T28" s="9" t="s">
        <v>122</v>
      </c>
      <c r="U28" s="9" t="s">
        <v>317</v>
      </c>
      <c r="V28" s="9" t="s">
        <v>318</v>
      </c>
      <c r="W28" s="9" t="s">
        <v>174</v>
      </c>
      <c r="X28" s="9" t="s">
        <v>513</v>
      </c>
      <c r="Y28" s="9" t="s">
        <v>500</v>
      </c>
      <c r="Z28" s="9" t="s">
        <v>514</v>
      </c>
      <c r="AA28" s="9" t="s">
        <v>515</v>
      </c>
      <c r="AB28" s="9" t="s">
        <v>130</v>
      </c>
      <c r="AC28" s="9" t="s">
        <v>131</v>
      </c>
      <c r="AD28" s="9" t="s">
        <v>132</v>
      </c>
      <c r="AE28" s="9" t="s">
        <v>516</v>
      </c>
      <c r="AF28" s="9" t="s">
        <v>132</v>
      </c>
      <c r="AG28" s="9" t="s">
        <v>339</v>
      </c>
      <c r="AH28" s="9" t="s">
        <v>135</v>
      </c>
      <c r="AI28" s="9" t="s">
        <v>136</v>
      </c>
      <c r="AJ28" s="9" t="s">
        <v>136</v>
      </c>
      <c r="AK28" s="9" t="s">
        <v>339</v>
      </c>
      <c r="AL28" s="9" t="s">
        <v>327</v>
      </c>
      <c r="AM28" s="9" t="s">
        <v>137</v>
      </c>
      <c r="AN28" s="9" t="s">
        <v>180</v>
      </c>
      <c r="AO28" s="9" t="s">
        <v>139</v>
      </c>
      <c r="AP28" s="9" t="s">
        <v>504</v>
      </c>
      <c r="AQ28" s="9" t="s">
        <v>141</v>
      </c>
      <c r="AR28" s="9" t="s">
        <v>171</v>
      </c>
      <c r="AS28" s="9"/>
      <c r="AT28" s="9" t="s">
        <v>329</v>
      </c>
      <c r="AU28" s="9" t="s">
        <v>330</v>
      </c>
      <c r="AV28" s="9" t="s">
        <v>331</v>
      </c>
      <c r="AW28" s="9" t="s">
        <v>146</v>
      </c>
      <c r="AX28" s="9" t="s">
        <v>147</v>
      </c>
      <c r="AY28" s="9" t="s">
        <v>148</v>
      </c>
      <c r="AZ28" s="9" t="s">
        <v>149</v>
      </c>
      <c r="BA28" s="9" t="s">
        <v>150</v>
      </c>
      <c r="BB28" s="9" t="s">
        <v>151</v>
      </c>
      <c r="BC28" s="9" t="s">
        <v>152</v>
      </c>
      <c r="BD28" s="9" t="s">
        <v>153</v>
      </c>
      <c r="BE28" s="9" t="s">
        <v>154</v>
      </c>
      <c r="BF28" s="22"/>
      <c r="BG28" s="22"/>
      <c r="BH28" s="22" t="s">
        <v>262</v>
      </c>
      <c r="BI28" s="22"/>
      <c r="BJ28" s="22"/>
      <c r="BK28" s="22" t="s">
        <v>505</v>
      </c>
      <c r="BL28" s="22"/>
      <c r="BM28" s="22"/>
      <c r="BN28" s="22" t="s">
        <v>506</v>
      </c>
      <c r="BO28" s="22"/>
      <c r="BP28" s="22"/>
      <c r="BQ28" s="22">
        <v>90</v>
      </c>
      <c r="BR28" s="9"/>
      <c r="BS28" s="9"/>
      <c r="BT28" s="9" t="s">
        <v>517</v>
      </c>
      <c r="BU28" s="9"/>
      <c r="BV28" s="9"/>
      <c r="BW28" s="9" t="s">
        <v>343</v>
      </c>
      <c r="BX28" s="9"/>
      <c r="BY28" s="9"/>
      <c r="BZ28" s="9">
        <v>52</v>
      </c>
      <c r="CA28" s="9" t="s">
        <v>262</v>
      </c>
      <c r="CB28" s="9" t="s">
        <v>517</v>
      </c>
      <c r="CC28" s="23" t="s">
        <v>518</v>
      </c>
      <c r="CD28" s="9"/>
      <c r="CE28" s="33" t="s">
        <v>284</v>
      </c>
      <c r="CF28" s="9" t="s">
        <v>505</v>
      </c>
      <c r="CG28" s="9" t="s">
        <v>343</v>
      </c>
      <c r="CH28" s="23" t="s">
        <v>519</v>
      </c>
      <c r="CI28" s="9"/>
      <c r="CJ28" s="31" t="s">
        <v>208</v>
      </c>
      <c r="CK28" s="9" t="s">
        <v>506</v>
      </c>
      <c r="CL28" s="9" t="s">
        <v>520</v>
      </c>
      <c r="CM28" s="23" t="s">
        <v>521</v>
      </c>
      <c r="CN28" s="9"/>
      <c r="CO28" s="31" t="s">
        <v>208</v>
      </c>
      <c r="CP28" s="9" t="s">
        <v>522</v>
      </c>
      <c r="CQ28" s="22">
        <v>90</v>
      </c>
      <c r="CR28" s="9" t="s">
        <v>137</v>
      </c>
      <c r="CS28" s="22"/>
      <c r="CT28" s="22"/>
      <c r="CU28" s="25">
        <v>69</v>
      </c>
      <c r="CV28" s="26"/>
      <c r="CW28" s="26"/>
      <c r="CX28" s="10">
        <f t="shared" si="23"/>
        <v>0.76666666666666672</v>
      </c>
      <c r="CY28" s="27" t="str">
        <f t="shared" si="2"/>
        <v>Mejorable</v>
      </c>
      <c r="CZ28" s="11"/>
      <c r="DA28" s="12" t="s">
        <v>158</v>
      </c>
      <c r="DB28" s="28">
        <f>+BQ28</f>
        <v>90</v>
      </c>
      <c r="DC28" s="29">
        <f t="shared" si="24"/>
        <v>69</v>
      </c>
      <c r="DD28" s="30">
        <f t="shared" si="5"/>
        <v>0.76666666666666672</v>
      </c>
      <c r="DE28" s="27" t="str">
        <f t="shared" si="6"/>
        <v>Mejorable</v>
      </c>
    </row>
    <row r="29" spans="1:109" ht="150" x14ac:dyDescent="0.25">
      <c r="A29" s="21" t="str">
        <f t="shared" si="0"/>
        <v>05016</v>
      </c>
      <c r="B29" s="9" t="s">
        <v>523</v>
      </c>
      <c r="C29" s="9" t="s">
        <v>109</v>
      </c>
      <c r="D29" s="9" t="s">
        <v>110</v>
      </c>
      <c r="E29" s="9" t="s">
        <v>111</v>
      </c>
      <c r="F29" s="9" t="s">
        <v>112</v>
      </c>
      <c r="G29" s="9" t="s">
        <v>113</v>
      </c>
      <c r="H29" s="9" t="s">
        <v>114</v>
      </c>
      <c r="I29" s="9" t="s">
        <v>115</v>
      </c>
      <c r="J29" s="9" t="s">
        <v>114</v>
      </c>
      <c r="K29" s="9" t="s">
        <v>116</v>
      </c>
      <c r="L29" s="9" t="s">
        <v>117</v>
      </c>
      <c r="M29" s="9" t="s">
        <v>118</v>
      </c>
      <c r="N29" s="9" t="s">
        <v>119</v>
      </c>
      <c r="O29" s="9" t="s">
        <v>118</v>
      </c>
      <c r="P29" s="9" t="s">
        <v>524</v>
      </c>
      <c r="Q29" s="9" t="s">
        <v>116</v>
      </c>
      <c r="R29" s="9" t="s">
        <v>121</v>
      </c>
      <c r="S29" s="9" t="s">
        <v>118</v>
      </c>
      <c r="T29" s="9" t="s">
        <v>122</v>
      </c>
      <c r="U29" s="9" t="s">
        <v>525</v>
      </c>
      <c r="V29" s="9" t="s">
        <v>526</v>
      </c>
      <c r="W29" s="9" t="s">
        <v>125</v>
      </c>
      <c r="X29" s="9" t="s">
        <v>527</v>
      </c>
      <c r="Y29" s="9" t="s">
        <v>528</v>
      </c>
      <c r="Z29" s="9" t="s">
        <v>529</v>
      </c>
      <c r="AA29" s="9" t="s">
        <v>530</v>
      </c>
      <c r="AB29" s="9" t="s">
        <v>130</v>
      </c>
      <c r="AC29" s="9" t="s">
        <v>131</v>
      </c>
      <c r="AD29" s="9" t="s">
        <v>164</v>
      </c>
      <c r="AE29" s="9" t="s">
        <v>531</v>
      </c>
      <c r="AF29" s="9" t="s">
        <v>532</v>
      </c>
      <c r="AG29" s="9" t="s">
        <v>436</v>
      </c>
      <c r="AH29" s="9" t="s">
        <v>135</v>
      </c>
      <c r="AI29" s="9" t="s">
        <v>136</v>
      </c>
      <c r="AJ29" s="9" t="s">
        <v>136</v>
      </c>
      <c r="AK29" s="9" t="s">
        <v>326</v>
      </c>
      <c r="AL29" s="9" t="s">
        <v>327</v>
      </c>
      <c r="AM29" s="9" t="s">
        <v>169</v>
      </c>
      <c r="AN29" s="9" t="s">
        <v>180</v>
      </c>
      <c r="AO29" s="9" t="s">
        <v>139</v>
      </c>
      <c r="AP29" s="9" t="s">
        <v>533</v>
      </c>
      <c r="AQ29" s="9" t="s">
        <v>141</v>
      </c>
      <c r="AR29" s="9" t="s">
        <v>534</v>
      </c>
      <c r="AS29" s="9"/>
      <c r="AT29" s="9" t="s">
        <v>535</v>
      </c>
      <c r="AU29" s="9" t="s">
        <v>536</v>
      </c>
      <c r="AV29" s="9" t="s">
        <v>537</v>
      </c>
      <c r="AW29" s="9" t="s">
        <v>146</v>
      </c>
      <c r="AX29" s="9" t="s">
        <v>147</v>
      </c>
      <c r="AY29" s="9" t="s">
        <v>148</v>
      </c>
      <c r="AZ29" s="9" t="s">
        <v>149</v>
      </c>
      <c r="BA29" s="9" t="s">
        <v>150</v>
      </c>
      <c r="BB29" s="9" t="s">
        <v>151</v>
      </c>
      <c r="BC29" s="9" t="s">
        <v>152</v>
      </c>
      <c r="BD29" s="9" t="s">
        <v>153</v>
      </c>
      <c r="BE29" s="9" t="s">
        <v>154</v>
      </c>
      <c r="BF29" s="22"/>
      <c r="BG29" s="22"/>
      <c r="BH29" s="22">
        <v>0</v>
      </c>
      <c r="BI29" s="22"/>
      <c r="BJ29" s="22"/>
      <c r="BK29" s="22">
        <v>20</v>
      </c>
      <c r="BL29" s="22"/>
      <c r="BM29" s="22"/>
      <c r="BN29" s="22">
        <v>20</v>
      </c>
      <c r="BO29" s="22"/>
      <c r="BP29" s="22"/>
      <c r="BQ29" s="22">
        <v>0</v>
      </c>
      <c r="BR29" s="9"/>
      <c r="BS29" s="9"/>
      <c r="BT29" s="9">
        <v>0</v>
      </c>
      <c r="BU29" s="9"/>
      <c r="BV29" s="9"/>
      <c r="BW29" s="9">
        <v>20</v>
      </c>
      <c r="BX29" s="9"/>
      <c r="BY29" s="9"/>
      <c r="BZ29" s="9">
        <v>20</v>
      </c>
      <c r="CA29" s="9" t="s">
        <v>136</v>
      </c>
      <c r="CB29" s="9" t="s">
        <v>136</v>
      </c>
      <c r="CC29" s="23" t="s">
        <v>155</v>
      </c>
      <c r="CD29" s="9"/>
      <c r="CE29" s="24" t="s">
        <v>156</v>
      </c>
      <c r="CF29" s="9" t="s">
        <v>538</v>
      </c>
      <c r="CG29" s="9" t="s">
        <v>538</v>
      </c>
      <c r="CH29" s="23" t="s">
        <v>155</v>
      </c>
      <c r="CI29" s="9"/>
      <c r="CJ29" s="24" t="s">
        <v>156</v>
      </c>
      <c r="CK29" s="9" t="s">
        <v>436</v>
      </c>
      <c r="CL29" s="9" t="s">
        <v>436</v>
      </c>
      <c r="CM29" s="23" t="s">
        <v>155</v>
      </c>
      <c r="CN29" s="9"/>
      <c r="CO29" s="24" t="s">
        <v>156</v>
      </c>
      <c r="CP29" s="9" t="s">
        <v>539</v>
      </c>
      <c r="CQ29" s="22">
        <v>40</v>
      </c>
      <c r="CR29" s="9" t="s">
        <v>169</v>
      </c>
      <c r="CS29" s="22"/>
      <c r="CT29" s="22"/>
      <c r="CU29" s="25"/>
      <c r="CV29" s="26">
        <f>+SUM(BO29:BQ29)</f>
        <v>0</v>
      </c>
      <c r="CW29" s="26">
        <f>+SUM(CS29:CU29)</f>
        <v>0</v>
      </c>
      <c r="CX29" s="30">
        <f>+IF(CV29=CW29,1,"Error de logica un numero no se puede divir entre 0")</f>
        <v>1</v>
      </c>
      <c r="CY29" s="27" t="str">
        <f t="shared" si="2"/>
        <v>Óptimo</v>
      </c>
      <c r="CZ29" s="11"/>
      <c r="DA29" s="12"/>
      <c r="DB29" s="28">
        <f t="shared" ref="DB29:DB31" si="25">+SUM(BF29:BQ29)</f>
        <v>40</v>
      </c>
      <c r="DC29" s="29">
        <f t="shared" ref="DC29:DC31" si="26">+BR29+BS29+BT29+BU29+BV29+BW29+BX29+BY29+BZ29+CS29+CT29+CU29</f>
        <v>40</v>
      </c>
      <c r="DD29" s="30">
        <f t="shared" si="5"/>
        <v>1</v>
      </c>
      <c r="DE29" s="27" t="str">
        <f t="shared" si="6"/>
        <v>Óptimo</v>
      </c>
    </row>
    <row r="30" spans="1:109" ht="120" x14ac:dyDescent="0.25">
      <c r="A30" s="21" t="str">
        <f t="shared" si="0"/>
        <v>05016</v>
      </c>
      <c r="B30" s="9" t="s">
        <v>540</v>
      </c>
      <c r="C30" s="9" t="s">
        <v>109</v>
      </c>
      <c r="D30" s="9" t="s">
        <v>110</v>
      </c>
      <c r="E30" s="9" t="s">
        <v>111</v>
      </c>
      <c r="F30" s="9" t="s">
        <v>112</v>
      </c>
      <c r="G30" s="9" t="s">
        <v>113</v>
      </c>
      <c r="H30" s="9" t="s">
        <v>114</v>
      </c>
      <c r="I30" s="9" t="s">
        <v>115</v>
      </c>
      <c r="J30" s="9" t="s">
        <v>114</v>
      </c>
      <c r="K30" s="9" t="s">
        <v>116</v>
      </c>
      <c r="L30" s="9" t="s">
        <v>117</v>
      </c>
      <c r="M30" s="9" t="s">
        <v>118</v>
      </c>
      <c r="N30" s="9" t="s">
        <v>119</v>
      </c>
      <c r="O30" s="9" t="s">
        <v>118</v>
      </c>
      <c r="P30" s="9" t="s">
        <v>524</v>
      </c>
      <c r="Q30" s="9" t="s">
        <v>116</v>
      </c>
      <c r="R30" s="9" t="s">
        <v>121</v>
      </c>
      <c r="S30" s="9" t="s">
        <v>118</v>
      </c>
      <c r="T30" s="9" t="s">
        <v>122</v>
      </c>
      <c r="U30" s="9" t="s">
        <v>525</v>
      </c>
      <c r="V30" s="9" t="s">
        <v>526</v>
      </c>
      <c r="W30" s="9" t="s">
        <v>125</v>
      </c>
      <c r="X30" s="9" t="s">
        <v>541</v>
      </c>
      <c r="Y30" s="9" t="s">
        <v>542</v>
      </c>
      <c r="Z30" s="9" t="s">
        <v>543</v>
      </c>
      <c r="AA30" s="9" t="s">
        <v>544</v>
      </c>
      <c r="AB30" s="9" t="s">
        <v>130</v>
      </c>
      <c r="AC30" s="9" t="s">
        <v>131</v>
      </c>
      <c r="AD30" s="9" t="s">
        <v>164</v>
      </c>
      <c r="AE30" s="9" t="s">
        <v>545</v>
      </c>
      <c r="AF30" s="9" t="s">
        <v>546</v>
      </c>
      <c r="AG30" s="9" t="s">
        <v>547</v>
      </c>
      <c r="AH30" s="9" t="s">
        <v>135</v>
      </c>
      <c r="AI30" s="9" t="s">
        <v>136</v>
      </c>
      <c r="AJ30" s="9" t="s">
        <v>136</v>
      </c>
      <c r="AK30" s="9" t="s">
        <v>548</v>
      </c>
      <c r="AL30" s="9" t="s">
        <v>327</v>
      </c>
      <c r="AM30" s="9" t="s">
        <v>169</v>
      </c>
      <c r="AN30" s="9" t="s">
        <v>138</v>
      </c>
      <c r="AO30" s="9" t="s">
        <v>139</v>
      </c>
      <c r="AP30" s="9" t="s">
        <v>549</v>
      </c>
      <c r="AQ30" s="9" t="s">
        <v>141</v>
      </c>
      <c r="AR30" s="9" t="s">
        <v>171</v>
      </c>
      <c r="AS30" s="9"/>
      <c r="AT30" s="9" t="s">
        <v>143</v>
      </c>
      <c r="AU30" s="9" t="s">
        <v>144</v>
      </c>
      <c r="AV30" s="9" t="s">
        <v>145</v>
      </c>
      <c r="AW30" s="9" t="s">
        <v>146</v>
      </c>
      <c r="AX30" s="9" t="s">
        <v>147</v>
      </c>
      <c r="AY30" s="9" t="s">
        <v>148</v>
      </c>
      <c r="AZ30" s="9" t="s">
        <v>149</v>
      </c>
      <c r="BA30" s="9" t="s">
        <v>150</v>
      </c>
      <c r="BB30" s="9" t="s">
        <v>151</v>
      </c>
      <c r="BC30" s="9" t="s">
        <v>152</v>
      </c>
      <c r="BD30" s="9" t="s">
        <v>153</v>
      </c>
      <c r="BE30" s="9" t="s">
        <v>154</v>
      </c>
      <c r="BF30" s="22"/>
      <c r="BG30" s="22"/>
      <c r="BH30" s="22">
        <v>0</v>
      </c>
      <c r="BI30" s="22"/>
      <c r="BJ30" s="22"/>
      <c r="BK30" s="22">
        <v>0</v>
      </c>
      <c r="BL30" s="22"/>
      <c r="BM30" s="22"/>
      <c r="BN30" s="22">
        <v>0</v>
      </c>
      <c r="BO30" s="22"/>
      <c r="BP30" s="22"/>
      <c r="BQ30" s="22">
        <v>1</v>
      </c>
      <c r="BR30" s="9"/>
      <c r="BS30" s="9"/>
      <c r="BT30" s="9">
        <v>0</v>
      </c>
      <c r="BU30" s="9"/>
      <c r="BV30" s="9"/>
      <c r="BW30" s="9">
        <v>0</v>
      </c>
      <c r="BX30" s="9"/>
      <c r="BY30" s="9"/>
      <c r="BZ30" s="9">
        <v>0</v>
      </c>
      <c r="CA30" s="9" t="s">
        <v>136</v>
      </c>
      <c r="CB30" s="9" t="s">
        <v>136</v>
      </c>
      <c r="CC30" s="23" t="s">
        <v>155</v>
      </c>
      <c r="CD30" s="9"/>
      <c r="CE30" s="24" t="s">
        <v>156</v>
      </c>
      <c r="CF30" s="9" t="s">
        <v>136</v>
      </c>
      <c r="CG30" s="9" t="s">
        <v>136</v>
      </c>
      <c r="CH30" s="23" t="s">
        <v>155</v>
      </c>
      <c r="CI30" s="9"/>
      <c r="CJ30" s="24" t="s">
        <v>156</v>
      </c>
      <c r="CK30" s="9" t="s">
        <v>136</v>
      </c>
      <c r="CL30" s="9" t="s">
        <v>136</v>
      </c>
      <c r="CM30" s="23" t="s">
        <v>155</v>
      </c>
      <c r="CN30" s="9"/>
      <c r="CO30" s="24" t="s">
        <v>156</v>
      </c>
      <c r="CP30" s="9" t="s">
        <v>550</v>
      </c>
      <c r="CQ30" s="22">
        <v>1</v>
      </c>
      <c r="CR30" s="9" t="s">
        <v>169</v>
      </c>
      <c r="CS30" s="22"/>
      <c r="CT30" s="22"/>
      <c r="CU30" s="25">
        <v>1</v>
      </c>
      <c r="CV30" s="26"/>
      <c r="CW30" s="26"/>
      <c r="CX30" s="13">
        <f t="shared" ref="CX30:CX31" si="27">+((SUM(CS30:CU30)/SUM(BO30:BQ30)))</f>
        <v>1</v>
      </c>
      <c r="CY30" s="27" t="str">
        <f t="shared" si="2"/>
        <v>Óptimo</v>
      </c>
      <c r="CZ30" s="11"/>
      <c r="DA30" s="12"/>
      <c r="DB30" s="28">
        <f t="shared" si="25"/>
        <v>1</v>
      </c>
      <c r="DC30" s="29">
        <f t="shared" si="26"/>
        <v>1</v>
      </c>
      <c r="DD30" s="30">
        <f t="shared" si="5"/>
        <v>1</v>
      </c>
      <c r="DE30" s="27" t="str">
        <f t="shared" si="6"/>
        <v>Óptimo</v>
      </c>
    </row>
    <row r="31" spans="1:109" ht="150" x14ac:dyDescent="0.25">
      <c r="A31" s="21" t="str">
        <f t="shared" si="0"/>
        <v>05016</v>
      </c>
      <c r="B31" s="9" t="s">
        <v>551</v>
      </c>
      <c r="C31" s="9" t="s">
        <v>109</v>
      </c>
      <c r="D31" s="9" t="s">
        <v>110</v>
      </c>
      <c r="E31" s="9" t="s">
        <v>111</v>
      </c>
      <c r="F31" s="9" t="s">
        <v>112</v>
      </c>
      <c r="G31" s="9" t="s">
        <v>113</v>
      </c>
      <c r="H31" s="9" t="s">
        <v>114</v>
      </c>
      <c r="I31" s="9" t="s">
        <v>115</v>
      </c>
      <c r="J31" s="9" t="s">
        <v>114</v>
      </c>
      <c r="K31" s="9" t="s">
        <v>116</v>
      </c>
      <c r="L31" s="9" t="s">
        <v>117</v>
      </c>
      <c r="M31" s="9" t="s">
        <v>118</v>
      </c>
      <c r="N31" s="9" t="s">
        <v>119</v>
      </c>
      <c r="O31" s="9" t="s">
        <v>118</v>
      </c>
      <c r="P31" s="9" t="s">
        <v>524</v>
      </c>
      <c r="Q31" s="9" t="s">
        <v>116</v>
      </c>
      <c r="R31" s="9" t="s">
        <v>121</v>
      </c>
      <c r="S31" s="9" t="s">
        <v>118</v>
      </c>
      <c r="T31" s="9" t="s">
        <v>122</v>
      </c>
      <c r="U31" s="9" t="s">
        <v>525</v>
      </c>
      <c r="V31" s="9" t="s">
        <v>526</v>
      </c>
      <c r="W31" s="9" t="s">
        <v>125</v>
      </c>
      <c r="X31" s="9" t="s">
        <v>552</v>
      </c>
      <c r="Y31" s="9" t="s">
        <v>553</v>
      </c>
      <c r="Z31" s="9" t="s">
        <v>554</v>
      </c>
      <c r="AA31" s="9" t="s">
        <v>555</v>
      </c>
      <c r="AB31" s="9" t="s">
        <v>130</v>
      </c>
      <c r="AC31" s="9" t="s">
        <v>131</v>
      </c>
      <c r="AD31" s="9" t="s">
        <v>164</v>
      </c>
      <c r="AE31" s="9" t="s">
        <v>556</v>
      </c>
      <c r="AF31" s="9" t="s">
        <v>532</v>
      </c>
      <c r="AG31" s="9" t="s">
        <v>557</v>
      </c>
      <c r="AH31" s="9" t="s">
        <v>135</v>
      </c>
      <c r="AI31" s="9" t="s">
        <v>136</v>
      </c>
      <c r="AJ31" s="9" t="s">
        <v>136</v>
      </c>
      <c r="AK31" s="9" t="s">
        <v>558</v>
      </c>
      <c r="AL31" s="9" t="s">
        <v>370</v>
      </c>
      <c r="AM31" s="9" t="s">
        <v>169</v>
      </c>
      <c r="AN31" s="9" t="s">
        <v>138</v>
      </c>
      <c r="AO31" s="9" t="s">
        <v>139</v>
      </c>
      <c r="AP31" s="9" t="s">
        <v>559</v>
      </c>
      <c r="AQ31" s="9" t="s">
        <v>141</v>
      </c>
      <c r="AR31" s="9" t="s">
        <v>171</v>
      </c>
      <c r="AS31" s="9"/>
      <c r="AT31" s="9" t="s">
        <v>535</v>
      </c>
      <c r="AU31" s="9" t="s">
        <v>536</v>
      </c>
      <c r="AV31" s="9" t="s">
        <v>537</v>
      </c>
      <c r="AW31" s="9" t="s">
        <v>146</v>
      </c>
      <c r="AX31" s="9" t="s">
        <v>147</v>
      </c>
      <c r="AY31" s="9" t="s">
        <v>148</v>
      </c>
      <c r="AZ31" s="9" t="s">
        <v>149</v>
      </c>
      <c r="BA31" s="9" t="s">
        <v>150</v>
      </c>
      <c r="BB31" s="9" t="s">
        <v>151</v>
      </c>
      <c r="BC31" s="9" t="s">
        <v>152</v>
      </c>
      <c r="BD31" s="9" t="s">
        <v>153</v>
      </c>
      <c r="BE31" s="9" t="s">
        <v>154</v>
      </c>
      <c r="BF31" s="22"/>
      <c r="BG31" s="22"/>
      <c r="BH31" s="22">
        <v>0</v>
      </c>
      <c r="BI31" s="22"/>
      <c r="BJ31" s="22"/>
      <c r="BK31" s="22">
        <v>14</v>
      </c>
      <c r="BL31" s="22"/>
      <c r="BM31" s="22"/>
      <c r="BN31" s="22">
        <v>4</v>
      </c>
      <c r="BO31" s="22"/>
      <c r="BP31" s="22"/>
      <c r="BQ31" s="22">
        <v>14</v>
      </c>
      <c r="BR31" s="9"/>
      <c r="BS31" s="9"/>
      <c r="BT31" s="9">
        <v>0</v>
      </c>
      <c r="BU31" s="9"/>
      <c r="BV31" s="9"/>
      <c r="BW31" s="9">
        <v>14</v>
      </c>
      <c r="BX31" s="9"/>
      <c r="BY31" s="9"/>
      <c r="BZ31" s="9">
        <v>19</v>
      </c>
      <c r="CA31" s="9" t="s">
        <v>136</v>
      </c>
      <c r="CB31" s="9" t="s">
        <v>136</v>
      </c>
      <c r="CC31" s="23" t="s">
        <v>155</v>
      </c>
      <c r="CD31" s="9"/>
      <c r="CE31" s="24" t="s">
        <v>156</v>
      </c>
      <c r="CF31" s="9" t="s">
        <v>560</v>
      </c>
      <c r="CG31" s="9" t="s">
        <v>560</v>
      </c>
      <c r="CH31" s="23" t="s">
        <v>155</v>
      </c>
      <c r="CI31" s="9"/>
      <c r="CJ31" s="24" t="s">
        <v>156</v>
      </c>
      <c r="CK31" s="9" t="s">
        <v>561</v>
      </c>
      <c r="CL31" s="9" t="s">
        <v>343</v>
      </c>
      <c r="CM31" s="23" t="s">
        <v>562</v>
      </c>
      <c r="CN31" s="9" t="s">
        <v>312</v>
      </c>
      <c r="CO31" s="32" t="s">
        <v>247</v>
      </c>
      <c r="CP31" s="9" t="s">
        <v>563</v>
      </c>
      <c r="CQ31" s="22">
        <v>32</v>
      </c>
      <c r="CR31" s="9" t="s">
        <v>169</v>
      </c>
      <c r="CS31" s="22"/>
      <c r="CT31" s="22"/>
      <c r="CU31" s="25">
        <v>0</v>
      </c>
      <c r="CV31" s="26"/>
      <c r="CW31" s="26"/>
      <c r="CX31" s="13">
        <f t="shared" si="27"/>
        <v>0</v>
      </c>
      <c r="CY31" s="27" t="str">
        <f t="shared" si="2"/>
        <v>En Riesgo</v>
      </c>
      <c r="CZ31" s="11"/>
      <c r="DA31" s="12"/>
      <c r="DB31" s="28">
        <f t="shared" si="25"/>
        <v>32</v>
      </c>
      <c r="DC31" s="29">
        <f t="shared" si="26"/>
        <v>33</v>
      </c>
      <c r="DD31" s="30">
        <f t="shared" si="5"/>
        <v>1.03125</v>
      </c>
      <c r="DE31" s="27" t="str">
        <f t="shared" si="6"/>
        <v>Óptimo</v>
      </c>
    </row>
    <row r="32" spans="1:109" ht="135" x14ac:dyDescent="0.25">
      <c r="A32" s="21" t="str">
        <f t="shared" si="0"/>
        <v>05016</v>
      </c>
      <c r="B32" s="9" t="s">
        <v>564</v>
      </c>
      <c r="C32" s="9" t="s">
        <v>109</v>
      </c>
      <c r="D32" s="9" t="s">
        <v>110</v>
      </c>
      <c r="E32" s="9" t="s">
        <v>111</v>
      </c>
      <c r="F32" s="9" t="s">
        <v>112</v>
      </c>
      <c r="G32" s="9" t="s">
        <v>113</v>
      </c>
      <c r="H32" s="9" t="s">
        <v>114</v>
      </c>
      <c r="I32" s="9" t="s">
        <v>115</v>
      </c>
      <c r="J32" s="9" t="s">
        <v>114</v>
      </c>
      <c r="K32" s="9" t="s">
        <v>116</v>
      </c>
      <c r="L32" s="9" t="s">
        <v>117</v>
      </c>
      <c r="M32" s="9" t="s">
        <v>118</v>
      </c>
      <c r="N32" s="9" t="s">
        <v>119</v>
      </c>
      <c r="O32" s="9" t="s">
        <v>118</v>
      </c>
      <c r="P32" s="9" t="s">
        <v>524</v>
      </c>
      <c r="Q32" s="9" t="s">
        <v>116</v>
      </c>
      <c r="R32" s="9" t="s">
        <v>121</v>
      </c>
      <c r="S32" s="9" t="s">
        <v>118</v>
      </c>
      <c r="T32" s="9" t="s">
        <v>122</v>
      </c>
      <c r="U32" s="9" t="s">
        <v>525</v>
      </c>
      <c r="V32" s="9" t="s">
        <v>526</v>
      </c>
      <c r="W32" s="9" t="s">
        <v>174</v>
      </c>
      <c r="X32" s="9" t="s">
        <v>565</v>
      </c>
      <c r="Y32" s="9" t="s">
        <v>542</v>
      </c>
      <c r="Z32" s="9" t="s">
        <v>566</v>
      </c>
      <c r="AA32" s="9" t="s">
        <v>567</v>
      </c>
      <c r="AB32" s="9" t="s">
        <v>130</v>
      </c>
      <c r="AC32" s="9" t="s">
        <v>434</v>
      </c>
      <c r="AD32" s="9" t="s">
        <v>132</v>
      </c>
      <c r="AE32" s="9" t="s">
        <v>568</v>
      </c>
      <c r="AF32" s="9" t="s">
        <v>132</v>
      </c>
      <c r="AG32" s="9" t="s">
        <v>134</v>
      </c>
      <c r="AH32" s="9" t="s">
        <v>135</v>
      </c>
      <c r="AI32" s="9" t="s">
        <v>136</v>
      </c>
      <c r="AJ32" s="9" t="s">
        <v>136</v>
      </c>
      <c r="AK32" s="9" t="s">
        <v>569</v>
      </c>
      <c r="AL32" s="9" t="s">
        <v>327</v>
      </c>
      <c r="AM32" s="9" t="s">
        <v>137</v>
      </c>
      <c r="AN32" s="9" t="s">
        <v>180</v>
      </c>
      <c r="AO32" s="9" t="s">
        <v>139</v>
      </c>
      <c r="AP32" s="9" t="s">
        <v>570</v>
      </c>
      <c r="AQ32" s="9" t="s">
        <v>141</v>
      </c>
      <c r="AR32" s="9" t="s">
        <v>171</v>
      </c>
      <c r="AS32" s="9"/>
      <c r="AT32" s="9" t="s">
        <v>143</v>
      </c>
      <c r="AU32" s="9" t="s">
        <v>144</v>
      </c>
      <c r="AV32" s="9" t="s">
        <v>145</v>
      </c>
      <c r="AW32" s="9" t="s">
        <v>146</v>
      </c>
      <c r="AX32" s="9" t="s">
        <v>147</v>
      </c>
      <c r="AY32" s="9" t="s">
        <v>148</v>
      </c>
      <c r="AZ32" s="9" t="s">
        <v>149</v>
      </c>
      <c r="BA32" s="9" t="s">
        <v>150</v>
      </c>
      <c r="BB32" s="9" t="s">
        <v>151</v>
      </c>
      <c r="BC32" s="9" t="s">
        <v>152</v>
      </c>
      <c r="BD32" s="9" t="s">
        <v>153</v>
      </c>
      <c r="BE32" s="9" t="s">
        <v>154</v>
      </c>
      <c r="BF32" s="22"/>
      <c r="BG32" s="22"/>
      <c r="BH32" s="22"/>
      <c r="BI32" s="22"/>
      <c r="BJ32" s="22"/>
      <c r="BK32" s="22" t="s">
        <v>136</v>
      </c>
      <c r="BL32" s="22"/>
      <c r="BM32" s="22"/>
      <c r="BN32" s="22"/>
      <c r="BO32" s="22"/>
      <c r="BP32" s="22"/>
      <c r="BQ32" s="22">
        <v>100</v>
      </c>
      <c r="BR32" s="9"/>
      <c r="BS32" s="9"/>
      <c r="BT32" s="9"/>
      <c r="BU32" s="9"/>
      <c r="BV32" s="9"/>
      <c r="BW32" s="9" t="s">
        <v>136</v>
      </c>
      <c r="BX32" s="9"/>
      <c r="BY32" s="9"/>
      <c r="BZ32" s="9"/>
      <c r="CA32" s="9" t="s">
        <v>136</v>
      </c>
      <c r="CB32" s="9" t="s">
        <v>136</v>
      </c>
      <c r="CC32" s="23" t="s">
        <v>149</v>
      </c>
      <c r="CD32" s="9"/>
      <c r="CE32" s="35" t="s">
        <v>438</v>
      </c>
      <c r="CF32" s="9" t="s">
        <v>136</v>
      </c>
      <c r="CG32" s="9" t="s">
        <v>136</v>
      </c>
      <c r="CH32" s="23" t="s">
        <v>155</v>
      </c>
      <c r="CI32" s="9"/>
      <c r="CJ32" s="24" t="s">
        <v>156</v>
      </c>
      <c r="CK32" s="9" t="s">
        <v>136</v>
      </c>
      <c r="CL32" s="9" t="s">
        <v>136</v>
      </c>
      <c r="CM32" s="23" t="s">
        <v>155</v>
      </c>
      <c r="CN32" s="9"/>
      <c r="CO32" s="24" t="s">
        <v>156</v>
      </c>
      <c r="CP32" s="9" t="s">
        <v>571</v>
      </c>
      <c r="CQ32" s="22">
        <v>100</v>
      </c>
      <c r="CR32" s="9" t="s">
        <v>137</v>
      </c>
      <c r="CS32" s="22"/>
      <c r="CT32" s="22"/>
      <c r="CU32" s="25"/>
      <c r="CV32" s="26"/>
      <c r="CW32" s="26"/>
      <c r="CX32" s="10">
        <f>+CU32/BQ32</f>
        <v>0</v>
      </c>
      <c r="CY32" s="27" t="str">
        <f t="shared" si="2"/>
        <v>En Riesgo</v>
      </c>
      <c r="CZ32" s="11" t="s">
        <v>572</v>
      </c>
      <c r="DA32" s="12" t="s">
        <v>158</v>
      </c>
      <c r="DB32" s="28">
        <f>+BQ32</f>
        <v>100</v>
      </c>
      <c r="DC32" s="29">
        <f>+CU32</f>
        <v>0</v>
      </c>
      <c r="DD32" s="30">
        <f t="shared" si="5"/>
        <v>0</v>
      </c>
      <c r="DE32" s="27" t="str">
        <f t="shared" si="6"/>
        <v>En Riesgo</v>
      </c>
    </row>
    <row r="33" spans="1:109" ht="165" x14ac:dyDescent="0.25">
      <c r="A33" s="21" t="str">
        <f t="shared" si="0"/>
        <v>05016</v>
      </c>
      <c r="B33" s="9" t="s">
        <v>573</v>
      </c>
      <c r="C33" s="9" t="s">
        <v>109</v>
      </c>
      <c r="D33" s="9" t="s">
        <v>110</v>
      </c>
      <c r="E33" s="9" t="s">
        <v>111</v>
      </c>
      <c r="F33" s="9" t="s">
        <v>112</v>
      </c>
      <c r="G33" s="9" t="s">
        <v>113</v>
      </c>
      <c r="H33" s="9" t="s">
        <v>114</v>
      </c>
      <c r="I33" s="9" t="s">
        <v>115</v>
      </c>
      <c r="J33" s="9" t="s">
        <v>114</v>
      </c>
      <c r="K33" s="9" t="s">
        <v>116</v>
      </c>
      <c r="L33" s="9" t="s">
        <v>117</v>
      </c>
      <c r="M33" s="9" t="s">
        <v>118</v>
      </c>
      <c r="N33" s="9" t="s">
        <v>119</v>
      </c>
      <c r="O33" s="9" t="s">
        <v>118</v>
      </c>
      <c r="P33" s="9" t="s">
        <v>524</v>
      </c>
      <c r="Q33" s="9" t="s">
        <v>116</v>
      </c>
      <c r="R33" s="9" t="s">
        <v>121</v>
      </c>
      <c r="S33" s="9" t="s">
        <v>118</v>
      </c>
      <c r="T33" s="9" t="s">
        <v>122</v>
      </c>
      <c r="U33" s="9" t="s">
        <v>525</v>
      </c>
      <c r="V33" s="9" t="s">
        <v>526</v>
      </c>
      <c r="W33" s="9" t="s">
        <v>125</v>
      </c>
      <c r="X33" s="9" t="s">
        <v>574</v>
      </c>
      <c r="Y33" s="9" t="s">
        <v>575</v>
      </c>
      <c r="Z33" s="9" t="s">
        <v>576</v>
      </c>
      <c r="AA33" s="9" t="s">
        <v>577</v>
      </c>
      <c r="AB33" s="9" t="s">
        <v>130</v>
      </c>
      <c r="AC33" s="9" t="s">
        <v>131</v>
      </c>
      <c r="AD33" s="9" t="s">
        <v>164</v>
      </c>
      <c r="AE33" s="9" t="s">
        <v>578</v>
      </c>
      <c r="AF33" s="9" t="s">
        <v>579</v>
      </c>
      <c r="AG33" s="9" t="s">
        <v>580</v>
      </c>
      <c r="AH33" s="9" t="s">
        <v>135</v>
      </c>
      <c r="AI33" s="9" t="s">
        <v>136</v>
      </c>
      <c r="AJ33" s="9" t="s">
        <v>136</v>
      </c>
      <c r="AK33" s="9" t="s">
        <v>581</v>
      </c>
      <c r="AL33" s="9" t="s">
        <v>327</v>
      </c>
      <c r="AM33" s="9" t="s">
        <v>169</v>
      </c>
      <c r="AN33" s="9" t="s">
        <v>180</v>
      </c>
      <c r="AO33" s="9" t="s">
        <v>139</v>
      </c>
      <c r="AP33" s="9" t="s">
        <v>170</v>
      </c>
      <c r="AQ33" s="9" t="s">
        <v>141</v>
      </c>
      <c r="AR33" s="9" t="s">
        <v>171</v>
      </c>
      <c r="AS33" s="9"/>
      <c r="AT33" s="9" t="s">
        <v>143</v>
      </c>
      <c r="AU33" s="9" t="s">
        <v>144</v>
      </c>
      <c r="AV33" s="9" t="s">
        <v>145</v>
      </c>
      <c r="AW33" s="9" t="s">
        <v>146</v>
      </c>
      <c r="AX33" s="9" t="s">
        <v>147</v>
      </c>
      <c r="AY33" s="9" t="s">
        <v>148</v>
      </c>
      <c r="AZ33" s="9" t="s">
        <v>149</v>
      </c>
      <c r="BA33" s="9" t="s">
        <v>150</v>
      </c>
      <c r="BB33" s="9" t="s">
        <v>151</v>
      </c>
      <c r="BC33" s="9" t="s">
        <v>152</v>
      </c>
      <c r="BD33" s="9" t="s">
        <v>153</v>
      </c>
      <c r="BE33" s="9" t="s">
        <v>154</v>
      </c>
      <c r="BF33" s="22"/>
      <c r="BG33" s="22"/>
      <c r="BH33" s="22">
        <v>150</v>
      </c>
      <c r="BI33" s="22"/>
      <c r="BJ33" s="22"/>
      <c r="BK33" s="22">
        <v>400</v>
      </c>
      <c r="BL33" s="22"/>
      <c r="BM33" s="22"/>
      <c r="BN33" s="22">
        <v>500</v>
      </c>
      <c r="BO33" s="22"/>
      <c r="BP33" s="22"/>
      <c r="BQ33" s="22">
        <v>50</v>
      </c>
      <c r="BR33" s="9"/>
      <c r="BS33" s="9"/>
      <c r="BT33" s="9">
        <v>188</v>
      </c>
      <c r="BU33" s="9"/>
      <c r="BV33" s="9"/>
      <c r="BW33" s="9">
        <v>494</v>
      </c>
      <c r="BX33" s="9"/>
      <c r="BY33" s="9"/>
      <c r="BZ33" s="9">
        <v>373</v>
      </c>
      <c r="CA33" s="9" t="s">
        <v>582</v>
      </c>
      <c r="CB33" s="9" t="s">
        <v>583</v>
      </c>
      <c r="CC33" s="23" t="s">
        <v>584</v>
      </c>
      <c r="CD33" s="9"/>
      <c r="CE33" s="24" t="s">
        <v>156</v>
      </c>
      <c r="CF33" s="9" t="s">
        <v>585</v>
      </c>
      <c r="CG33" s="9" t="s">
        <v>586</v>
      </c>
      <c r="CH33" s="23" t="s">
        <v>587</v>
      </c>
      <c r="CI33" s="9"/>
      <c r="CJ33" s="24" t="s">
        <v>156</v>
      </c>
      <c r="CK33" s="9" t="s">
        <v>588</v>
      </c>
      <c r="CL33" s="9" t="s">
        <v>589</v>
      </c>
      <c r="CM33" s="23" t="s">
        <v>590</v>
      </c>
      <c r="CN33" s="9"/>
      <c r="CO33" s="24" t="s">
        <v>156</v>
      </c>
      <c r="CP33" s="9" t="s">
        <v>591</v>
      </c>
      <c r="CQ33" s="22">
        <v>1100</v>
      </c>
      <c r="CR33" s="9" t="s">
        <v>169</v>
      </c>
      <c r="CS33" s="22"/>
      <c r="CT33" s="22"/>
      <c r="CU33" s="25">
        <v>317</v>
      </c>
      <c r="CV33" s="26"/>
      <c r="CW33" s="26"/>
      <c r="CX33" s="13">
        <f t="shared" ref="CX33:CX34" si="28">+((SUM(CS33:CU33)/SUM(BO33:BQ33)))</f>
        <v>6.34</v>
      </c>
      <c r="CY33" s="27" t="str">
        <f t="shared" si="2"/>
        <v>Excedido</v>
      </c>
      <c r="CZ33" s="11"/>
      <c r="DA33" s="12"/>
      <c r="DB33" s="28">
        <f t="shared" ref="DB33:DB34" si="29">+SUM(BF33:BQ33)</f>
        <v>1100</v>
      </c>
      <c r="DC33" s="29">
        <f t="shared" ref="DC33:DC34" si="30">+BR33+BS33+BT33+BU33+BV33+BW33+BX33+BY33+BZ33+CS33+CT33+CU33</f>
        <v>1372</v>
      </c>
      <c r="DD33" s="30">
        <f t="shared" si="5"/>
        <v>1.2472727272727273</v>
      </c>
      <c r="DE33" s="27" t="str">
        <f t="shared" si="6"/>
        <v>Óptimo</v>
      </c>
    </row>
    <row r="34" spans="1:109" ht="180" x14ac:dyDescent="0.25">
      <c r="A34" s="21" t="str">
        <f t="shared" si="0"/>
        <v>05016</v>
      </c>
      <c r="B34" s="9" t="s">
        <v>592</v>
      </c>
      <c r="C34" s="9" t="s">
        <v>109</v>
      </c>
      <c r="D34" s="9" t="s">
        <v>110</v>
      </c>
      <c r="E34" s="9" t="s">
        <v>111</v>
      </c>
      <c r="F34" s="9" t="s">
        <v>112</v>
      </c>
      <c r="G34" s="9" t="s">
        <v>113</v>
      </c>
      <c r="H34" s="9" t="s">
        <v>114</v>
      </c>
      <c r="I34" s="9" t="s">
        <v>115</v>
      </c>
      <c r="J34" s="9" t="s">
        <v>114</v>
      </c>
      <c r="K34" s="9" t="s">
        <v>116</v>
      </c>
      <c r="L34" s="9" t="s">
        <v>117</v>
      </c>
      <c r="M34" s="9" t="s">
        <v>118</v>
      </c>
      <c r="N34" s="9" t="s">
        <v>119</v>
      </c>
      <c r="O34" s="9" t="s">
        <v>118</v>
      </c>
      <c r="P34" s="9" t="s">
        <v>524</v>
      </c>
      <c r="Q34" s="9" t="s">
        <v>116</v>
      </c>
      <c r="R34" s="9" t="s">
        <v>121</v>
      </c>
      <c r="S34" s="9" t="s">
        <v>118</v>
      </c>
      <c r="T34" s="9" t="s">
        <v>122</v>
      </c>
      <c r="U34" s="9" t="s">
        <v>525</v>
      </c>
      <c r="V34" s="9" t="s">
        <v>526</v>
      </c>
      <c r="W34" s="9" t="s">
        <v>125</v>
      </c>
      <c r="X34" s="9" t="s">
        <v>593</v>
      </c>
      <c r="Y34" s="9" t="s">
        <v>594</v>
      </c>
      <c r="Z34" s="9" t="s">
        <v>595</v>
      </c>
      <c r="AA34" s="9" t="s">
        <v>596</v>
      </c>
      <c r="AB34" s="9" t="s">
        <v>130</v>
      </c>
      <c r="AC34" s="9" t="s">
        <v>434</v>
      </c>
      <c r="AD34" s="9" t="s">
        <v>164</v>
      </c>
      <c r="AE34" s="9" t="s">
        <v>597</v>
      </c>
      <c r="AF34" s="9" t="s">
        <v>598</v>
      </c>
      <c r="AG34" s="9" t="s">
        <v>599</v>
      </c>
      <c r="AH34" s="9" t="s">
        <v>135</v>
      </c>
      <c r="AI34" s="9" t="s">
        <v>136</v>
      </c>
      <c r="AJ34" s="9" t="s">
        <v>136</v>
      </c>
      <c r="AK34" s="9" t="s">
        <v>600</v>
      </c>
      <c r="AL34" s="9" t="s">
        <v>370</v>
      </c>
      <c r="AM34" s="9" t="s">
        <v>169</v>
      </c>
      <c r="AN34" s="9" t="s">
        <v>138</v>
      </c>
      <c r="AO34" s="9" t="s">
        <v>139</v>
      </c>
      <c r="AP34" s="9" t="s">
        <v>601</v>
      </c>
      <c r="AQ34" s="9" t="s">
        <v>141</v>
      </c>
      <c r="AR34" s="9" t="s">
        <v>171</v>
      </c>
      <c r="AS34" s="9"/>
      <c r="AT34" s="9" t="s">
        <v>535</v>
      </c>
      <c r="AU34" s="9" t="s">
        <v>536</v>
      </c>
      <c r="AV34" s="9" t="s">
        <v>537</v>
      </c>
      <c r="AW34" s="9" t="s">
        <v>146</v>
      </c>
      <c r="AX34" s="9" t="s">
        <v>147</v>
      </c>
      <c r="AY34" s="9" t="s">
        <v>148</v>
      </c>
      <c r="AZ34" s="9" t="s">
        <v>149</v>
      </c>
      <c r="BA34" s="9" t="s">
        <v>150</v>
      </c>
      <c r="BB34" s="9" t="s">
        <v>151</v>
      </c>
      <c r="BC34" s="9" t="s">
        <v>152</v>
      </c>
      <c r="BD34" s="9" t="s">
        <v>153</v>
      </c>
      <c r="BE34" s="9" t="s">
        <v>154</v>
      </c>
      <c r="BF34" s="22"/>
      <c r="BG34" s="22"/>
      <c r="BH34" s="22"/>
      <c r="BI34" s="22"/>
      <c r="BJ34" s="22"/>
      <c r="BK34" s="22">
        <v>0</v>
      </c>
      <c r="BL34" s="22"/>
      <c r="BM34" s="22"/>
      <c r="BN34" s="22"/>
      <c r="BO34" s="22"/>
      <c r="BP34" s="22"/>
      <c r="BQ34" s="22">
        <v>900</v>
      </c>
      <c r="BR34" s="9"/>
      <c r="BS34" s="9"/>
      <c r="BT34" s="9"/>
      <c r="BU34" s="9"/>
      <c r="BV34" s="9"/>
      <c r="BW34" s="9">
        <v>0</v>
      </c>
      <c r="BX34" s="9"/>
      <c r="BY34" s="9"/>
      <c r="BZ34" s="9"/>
      <c r="CA34" s="9" t="s">
        <v>136</v>
      </c>
      <c r="CB34" s="9" t="s">
        <v>136</v>
      </c>
      <c r="CC34" s="23" t="s">
        <v>149</v>
      </c>
      <c r="CD34" s="9"/>
      <c r="CE34" s="35" t="s">
        <v>438</v>
      </c>
      <c r="CF34" s="9" t="s">
        <v>136</v>
      </c>
      <c r="CG34" s="9" t="s">
        <v>136</v>
      </c>
      <c r="CH34" s="23" t="s">
        <v>155</v>
      </c>
      <c r="CI34" s="9"/>
      <c r="CJ34" s="24" t="s">
        <v>156</v>
      </c>
      <c r="CK34" s="9" t="s">
        <v>136</v>
      </c>
      <c r="CL34" s="9" t="s">
        <v>136</v>
      </c>
      <c r="CM34" s="23" t="s">
        <v>155</v>
      </c>
      <c r="CN34" s="9"/>
      <c r="CO34" s="24" t="s">
        <v>156</v>
      </c>
      <c r="CP34" s="9" t="s">
        <v>602</v>
      </c>
      <c r="CQ34" s="22">
        <v>900</v>
      </c>
      <c r="CR34" s="9" t="s">
        <v>169</v>
      </c>
      <c r="CS34" s="22"/>
      <c r="CT34" s="22"/>
      <c r="CU34" s="25">
        <v>502</v>
      </c>
      <c r="CV34" s="26"/>
      <c r="CW34" s="26"/>
      <c r="CX34" s="13">
        <f t="shared" si="28"/>
        <v>0.55777777777777782</v>
      </c>
      <c r="CY34" s="27" t="str">
        <f t="shared" si="2"/>
        <v>En Riesgo</v>
      </c>
      <c r="CZ34" s="11"/>
      <c r="DA34" s="12"/>
      <c r="DB34" s="28">
        <f t="shared" si="29"/>
        <v>900</v>
      </c>
      <c r="DC34" s="29">
        <f t="shared" si="30"/>
        <v>502</v>
      </c>
      <c r="DD34" s="30">
        <f t="shared" si="5"/>
        <v>0.55777777777777782</v>
      </c>
      <c r="DE34" s="27" t="str">
        <f t="shared" si="6"/>
        <v>En Riesgo</v>
      </c>
    </row>
    <row r="35" spans="1:109" ht="120" x14ac:dyDescent="0.25">
      <c r="A35" s="21" t="str">
        <f t="shared" si="0"/>
        <v>05016</v>
      </c>
      <c r="B35" s="9" t="s">
        <v>603</v>
      </c>
      <c r="C35" s="9" t="s">
        <v>109</v>
      </c>
      <c r="D35" s="9" t="s">
        <v>110</v>
      </c>
      <c r="E35" s="9" t="s">
        <v>111</v>
      </c>
      <c r="F35" s="9" t="s">
        <v>112</v>
      </c>
      <c r="G35" s="9" t="s">
        <v>113</v>
      </c>
      <c r="H35" s="9" t="s">
        <v>114</v>
      </c>
      <c r="I35" s="9" t="s">
        <v>115</v>
      </c>
      <c r="J35" s="9" t="s">
        <v>114</v>
      </c>
      <c r="K35" s="9" t="s">
        <v>116</v>
      </c>
      <c r="L35" s="9" t="s">
        <v>117</v>
      </c>
      <c r="M35" s="9" t="s">
        <v>118</v>
      </c>
      <c r="N35" s="9" t="s">
        <v>119</v>
      </c>
      <c r="O35" s="9" t="s">
        <v>118</v>
      </c>
      <c r="P35" s="9" t="s">
        <v>524</v>
      </c>
      <c r="Q35" s="9" t="s">
        <v>116</v>
      </c>
      <c r="R35" s="9" t="s">
        <v>121</v>
      </c>
      <c r="S35" s="9" t="s">
        <v>118</v>
      </c>
      <c r="T35" s="9" t="s">
        <v>122</v>
      </c>
      <c r="U35" s="9" t="s">
        <v>525</v>
      </c>
      <c r="V35" s="9" t="s">
        <v>526</v>
      </c>
      <c r="W35" s="9" t="s">
        <v>174</v>
      </c>
      <c r="X35" s="9" t="s">
        <v>604</v>
      </c>
      <c r="Y35" s="9" t="s">
        <v>605</v>
      </c>
      <c r="Z35" s="9" t="s">
        <v>606</v>
      </c>
      <c r="AA35" s="9" t="s">
        <v>607</v>
      </c>
      <c r="AB35" s="9" t="s">
        <v>130</v>
      </c>
      <c r="AC35" s="9" t="s">
        <v>434</v>
      </c>
      <c r="AD35" s="9" t="s">
        <v>608</v>
      </c>
      <c r="AE35" s="9" t="s">
        <v>609</v>
      </c>
      <c r="AF35" s="9" t="s">
        <v>608</v>
      </c>
      <c r="AG35" s="9" t="s">
        <v>610</v>
      </c>
      <c r="AH35" s="9" t="s">
        <v>135</v>
      </c>
      <c r="AI35" s="9" t="s">
        <v>136</v>
      </c>
      <c r="AJ35" s="9" t="s">
        <v>136</v>
      </c>
      <c r="AK35" s="9" t="s">
        <v>611</v>
      </c>
      <c r="AL35" s="9" t="s">
        <v>327</v>
      </c>
      <c r="AM35" s="9" t="s">
        <v>137</v>
      </c>
      <c r="AN35" s="9" t="s">
        <v>180</v>
      </c>
      <c r="AO35" s="9" t="s">
        <v>139</v>
      </c>
      <c r="AP35" s="9" t="s">
        <v>601</v>
      </c>
      <c r="AQ35" s="9" t="s">
        <v>141</v>
      </c>
      <c r="AR35" s="9" t="s">
        <v>171</v>
      </c>
      <c r="AS35" s="9"/>
      <c r="AT35" s="9" t="s">
        <v>535</v>
      </c>
      <c r="AU35" s="9" t="s">
        <v>536</v>
      </c>
      <c r="AV35" s="9" t="s">
        <v>537</v>
      </c>
      <c r="AW35" s="9" t="s">
        <v>146</v>
      </c>
      <c r="AX35" s="9" t="s">
        <v>147</v>
      </c>
      <c r="AY35" s="9" t="s">
        <v>148</v>
      </c>
      <c r="AZ35" s="9" t="s">
        <v>149</v>
      </c>
      <c r="BA35" s="9" t="s">
        <v>150</v>
      </c>
      <c r="BB35" s="9" t="s">
        <v>151</v>
      </c>
      <c r="BC35" s="9" t="s">
        <v>152</v>
      </c>
      <c r="BD35" s="9" t="s">
        <v>153</v>
      </c>
      <c r="BE35" s="9" t="s">
        <v>154</v>
      </c>
      <c r="BF35" s="22"/>
      <c r="BG35" s="22"/>
      <c r="BH35" s="22"/>
      <c r="BI35" s="22"/>
      <c r="BJ35" s="22"/>
      <c r="BK35" s="22" t="s">
        <v>610</v>
      </c>
      <c r="BL35" s="22"/>
      <c r="BM35" s="22"/>
      <c r="BN35" s="22"/>
      <c r="BO35" s="22"/>
      <c r="BP35" s="22"/>
      <c r="BQ35" s="22">
        <v>0.9</v>
      </c>
      <c r="BR35" s="9"/>
      <c r="BS35" s="9"/>
      <c r="BT35" s="9"/>
      <c r="BU35" s="9"/>
      <c r="BV35" s="9"/>
      <c r="BW35" s="9" t="s">
        <v>612</v>
      </c>
      <c r="BX35" s="9"/>
      <c r="BY35" s="9"/>
      <c r="BZ35" s="9"/>
      <c r="CA35" s="9" t="s">
        <v>136</v>
      </c>
      <c r="CB35" s="9" t="s">
        <v>136</v>
      </c>
      <c r="CC35" s="23" t="s">
        <v>149</v>
      </c>
      <c r="CD35" s="9"/>
      <c r="CE35" s="35" t="s">
        <v>438</v>
      </c>
      <c r="CF35" s="9" t="s">
        <v>136</v>
      </c>
      <c r="CG35" s="9" t="s">
        <v>136</v>
      </c>
      <c r="CH35" s="23" t="s">
        <v>613</v>
      </c>
      <c r="CI35" s="9"/>
      <c r="CJ35" s="24" t="s">
        <v>156</v>
      </c>
      <c r="CK35" s="9" t="s">
        <v>136</v>
      </c>
      <c r="CL35" s="9" t="s">
        <v>136</v>
      </c>
      <c r="CM35" s="23" t="s">
        <v>613</v>
      </c>
      <c r="CN35" s="9"/>
      <c r="CO35" s="24" t="s">
        <v>156</v>
      </c>
      <c r="CP35" s="9" t="s">
        <v>614</v>
      </c>
      <c r="CQ35" s="22">
        <v>0.9</v>
      </c>
      <c r="CR35" s="9" t="s">
        <v>137</v>
      </c>
      <c r="CS35" s="22"/>
      <c r="CT35" s="22"/>
      <c r="CU35" s="25">
        <v>0.76</v>
      </c>
      <c r="CV35" s="26"/>
      <c r="CW35" s="26"/>
      <c r="CX35" s="10">
        <f>+CU35/BQ35</f>
        <v>0.84444444444444444</v>
      </c>
      <c r="CY35" s="27" t="str">
        <f t="shared" si="2"/>
        <v>Óptimo</v>
      </c>
      <c r="CZ35" s="11"/>
      <c r="DA35" s="12" t="s">
        <v>158</v>
      </c>
      <c r="DB35" s="28">
        <f>+BQ35</f>
        <v>0.9</v>
      </c>
      <c r="DC35" s="29">
        <f>+CU35</f>
        <v>0.76</v>
      </c>
      <c r="DD35" s="30">
        <f t="shared" si="5"/>
        <v>0.84444444444444444</v>
      </c>
      <c r="DE35" s="27" t="str">
        <f t="shared" si="6"/>
        <v>Óptimo</v>
      </c>
    </row>
    <row r="36" spans="1:109" ht="103.5" customHeight="1" x14ac:dyDescent="0.25">
      <c r="A36" s="21" t="str">
        <f t="shared" si="0"/>
        <v>05016</v>
      </c>
      <c r="B36" s="9" t="s">
        <v>615</v>
      </c>
      <c r="C36" s="9" t="s">
        <v>109</v>
      </c>
      <c r="D36" s="9" t="s">
        <v>110</v>
      </c>
      <c r="E36" s="9" t="s">
        <v>111</v>
      </c>
      <c r="F36" s="9" t="s">
        <v>112</v>
      </c>
      <c r="G36" s="9" t="s">
        <v>113</v>
      </c>
      <c r="H36" s="9" t="s">
        <v>114</v>
      </c>
      <c r="I36" s="9" t="s">
        <v>115</v>
      </c>
      <c r="J36" s="9" t="s">
        <v>114</v>
      </c>
      <c r="K36" s="9" t="s">
        <v>116</v>
      </c>
      <c r="L36" s="9" t="s">
        <v>117</v>
      </c>
      <c r="M36" s="9" t="s">
        <v>118</v>
      </c>
      <c r="N36" s="9" t="s">
        <v>119</v>
      </c>
      <c r="O36" s="9" t="s">
        <v>315</v>
      </c>
      <c r="P36" s="9" t="s">
        <v>316</v>
      </c>
      <c r="Q36" s="9" t="s">
        <v>116</v>
      </c>
      <c r="R36" s="9" t="s">
        <v>121</v>
      </c>
      <c r="S36" s="9" t="s">
        <v>118</v>
      </c>
      <c r="T36" s="9" t="s">
        <v>122</v>
      </c>
      <c r="U36" s="9" t="s">
        <v>616</v>
      </c>
      <c r="V36" s="9" t="s">
        <v>617</v>
      </c>
      <c r="W36" s="9" t="s">
        <v>125</v>
      </c>
      <c r="X36" s="9" t="s">
        <v>618</v>
      </c>
      <c r="Y36" s="9" t="s">
        <v>619</v>
      </c>
      <c r="Z36" s="9" t="s">
        <v>620</v>
      </c>
      <c r="AA36" s="9" t="s">
        <v>621</v>
      </c>
      <c r="AB36" s="9" t="s">
        <v>130</v>
      </c>
      <c r="AC36" s="9" t="s">
        <v>131</v>
      </c>
      <c r="AD36" s="9" t="s">
        <v>164</v>
      </c>
      <c r="AE36" s="9" t="s">
        <v>622</v>
      </c>
      <c r="AF36" s="9" t="s">
        <v>466</v>
      </c>
      <c r="AG36" s="9" t="s">
        <v>623</v>
      </c>
      <c r="AH36" s="9" t="s">
        <v>135</v>
      </c>
      <c r="AI36" s="9" t="s">
        <v>136</v>
      </c>
      <c r="AJ36" s="9" t="s">
        <v>136</v>
      </c>
      <c r="AK36" s="9" t="s">
        <v>580</v>
      </c>
      <c r="AL36" s="9" t="s">
        <v>370</v>
      </c>
      <c r="AM36" s="9" t="s">
        <v>169</v>
      </c>
      <c r="AN36" s="9" t="s">
        <v>180</v>
      </c>
      <c r="AO36" s="9" t="s">
        <v>139</v>
      </c>
      <c r="AP36" s="9" t="s">
        <v>624</v>
      </c>
      <c r="AQ36" s="9" t="s">
        <v>141</v>
      </c>
      <c r="AR36" s="9" t="s">
        <v>171</v>
      </c>
      <c r="AS36" s="9"/>
      <c r="AT36" s="9" t="s">
        <v>143</v>
      </c>
      <c r="AU36" s="9" t="s">
        <v>144</v>
      </c>
      <c r="AV36" s="9" t="s">
        <v>145</v>
      </c>
      <c r="AW36" s="9" t="s">
        <v>146</v>
      </c>
      <c r="AX36" s="9" t="s">
        <v>147</v>
      </c>
      <c r="AY36" s="9" t="s">
        <v>148</v>
      </c>
      <c r="AZ36" s="9" t="s">
        <v>149</v>
      </c>
      <c r="BA36" s="9" t="s">
        <v>150</v>
      </c>
      <c r="BB36" s="9" t="s">
        <v>151</v>
      </c>
      <c r="BC36" s="9" t="s">
        <v>152</v>
      </c>
      <c r="BD36" s="9" t="s">
        <v>153</v>
      </c>
      <c r="BE36" s="9" t="s">
        <v>154</v>
      </c>
      <c r="BF36" s="22"/>
      <c r="BG36" s="22"/>
      <c r="BH36" s="22">
        <v>1578</v>
      </c>
      <c r="BI36" s="22"/>
      <c r="BJ36" s="22"/>
      <c r="BK36" s="22">
        <v>1578</v>
      </c>
      <c r="BL36" s="22"/>
      <c r="BM36" s="22"/>
      <c r="BN36" s="22">
        <v>1578</v>
      </c>
      <c r="BO36" s="22"/>
      <c r="BP36" s="22"/>
      <c r="BQ36" s="22">
        <v>1578</v>
      </c>
      <c r="BR36" s="9"/>
      <c r="BS36" s="9"/>
      <c r="BT36" s="9">
        <v>2087</v>
      </c>
      <c r="BU36" s="9"/>
      <c r="BV36" s="9"/>
      <c r="BW36" s="9">
        <v>1515</v>
      </c>
      <c r="BX36" s="9"/>
      <c r="BY36" s="9"/>
      <c r="BZ36" s="9">
        <v>1909</v>
      </c>
      <c r="CA36" s="9" t="s">
        <v>625</v>
      </c>
      <c r="CB36" s="9" t="s">
        <v>626</v>
      </c>
      <c r="CC36" s="23" t="s">
        <v>627</v>
      </c>
      <c r="CD36" s="9" t="s">
        <v>246</v>
      </c>
      <c r="CE36" s="32" t="s">
        <v>247</v>
      </c>
      <c r="CF36" s="9" t="s">
        <v>628</v>
      </c>
      <c r="CG36" s="9" t="s">
        <v>629</v>
      </c>
      <c r="CH36" s="23" t="s">
        <v>630</v>
      </c>
      <c r="CI36" s="9"/>
      <c r="CJ36" s="24" t="s">
        <v>156</v>
      </c>
      <c r="CK36" s="9" t="s">
        <v>631</v>
      </c>
      <c r="CL36" s="9" t="s">
        <v>632</v>
      </c>
      <c r="CM36" s="23" t="s">
        <v>633</v>
      </c>
      <c r="CN36" s="9"/>
      <c r="CO36" s="24" t="s">
        <v>156</v>
      </c>
      <c r="CP36" s="9" t="s">
        <v>634</v>
      </c>
      <c r="CQ36" s="22">
        <v>6312</v>
      </c>
      <c r="CR36" s="9" t="s">
        <v>169</v>
      </c>
      <c r="CS36" s="22"/>
      <c r="CT36" s="22"/>
      <c r="CU36" s="25">
        <v>1842</v>
      </c>
      <c r="CV36" s="26"/>
      <c r="CW36" s="26"/>
      <c r="CX36" s="13">
        <f t="shared" ref="CX36:CX37" si="31">+((SUM(CS36:CU36)/SUM(BO36:BQ36)))</f>
        <v>1.167300380228137</v>
      </c>
      <c r="CY36" s="27" t="str">
        <f t="shared" si="2"/>
        <v>Óptimo</v>
      </c>
      <c r="CZ36" s="11"/>
      <c r="DA36" s="12"/>
      <c r="DB36" s="28">
        <f t="shared" ref="DB36:DB37" si="32">+SUM(BF36:BQ36)</f>
        <v>6312</v>
      </c>
      <c r="DC36" s="29">
        <f t="shared" ref="DC36:DC37" si="33">+BR36+BS36+BT36+BU36+BV36+BW36+BX36+BY36+BZ36+CS36+CT36+CU36</f>
        <v>7353</v>
      </c>
      <c r="DD36" s="30">
        <f t="shared" si="5"/>
        <v>1.1649239543726235</v>
      </c>
      <c r="DE36" s="27" t="str">
        <f t="shared" si="6"/>
        <v>Óptimo</v>
      </c>
    </row>
    <row r="37" spans="1:109" ht="108.75" customHeight="1" x14ac:dyDescent="0.25">
      <c r="A37" s="21" t="str">
        <f t="shared" si="0"/>
        <v>05016</v>
      </c>
      <c r="B37" s="9" t="s">
        <v>635</v>
      </c>
      <c r="C37" s="9" t="s">
        <v>109</v>
      </c>
      <c r="D37" s="9" t="s">
        <v>110</v>
      </c>
      <c r="E37" s="9" t="s">
        <v>111</v>
      </c>
      <c r="F37" s="9" t="s">
        <v>112</v>
      </c>
      <c r="G37" s="9" t="s">
        <v>113</v>
      </c>
      <c r="H37" s="9" t="s">
        <v>114</v>
      </c>
      <c r="I37" s="9" t="s">
        <v>115</v>
      </c>
      <c r="J37" s="9" t="s">
        <v>114</v>
      </c>
      <c r="K37" s="9" t="s">
        <v>116</v>
      </c>
      <c r="L37" s="9" t="s">
        <v>117</v>
      </c>
      <c r="M37" s="9" t="s">
        <v>118</v>
      </c>
      <c r="N37" s="9" t="s">
        <v>119</v>
      </c>
      <c r="O37" s="9" t="s">
        <v>315</v>
      </c>
      <c r="P37" s="9" t="s">
        <v>316</v>
      </c>
      <c r="Q37" s="9" t="s">
        <v>116</v>
      </c>
      <c r="R37" s="9" t="s">
        <v>121</v>
      </c>
      <c r="S37" s="9" t="s">
        <v>118</v>
      </c>
      <c r="T37" s="9" t="s">
        <v>122</v>
      </c>
      <c r="U37" s="9" t="s">
        <v>616</v>
      </c>
      <c r="V37" s="9" t="s">
        <v>617</v>
      </c>
      <c r="W37" s="9" t="s">
        <v>125</v>
      </c>
      <c r="X37" s="9" t="s">
        <v>636</v>
      </c>
      <c r="Y37" s="9" t="s">
        <v>619</v>
      </c>
      <c r="Z37" s="9" t="s">
        <v>637</v>
      </c>
      <c r="AA37" s="9" t="s">
        <v>638</v>
      </c>
      <c r="AB37" s="9" t="s">
        <v>130</v>
      </c>
      <c r="AC37" s="9" t="s">
        <v>131</v>
      </c>
      <c r="AD37" s="9" t="s">
        <v>164</v>
      </c>
      <c r="AE37" s="9" t="s">
        <v>639</v>
      </c>
      <c r="AF37" s="9" t="s">
        <v>640</v>
      </c>
      <c r="AG37" s="9" t="s">
        <v>641</v>
      </c>
      <c r="AH37" s="9" t="s">
        <v>135</v>
      </c>
      <c r="AI37" s="9" t="s">
        <v>136</v>
      </c>
      <c r="AJ37" s="9" t="s">
        <v>136</v>
      </c>
      <c r="AK37" s="9" t="s">
        <v>641</v>
      </c>
      <c r="AL37" s="9" t="s">
        <v>135</v>
      </c>
      <c r="AM37" s="9" t="s">
        <v>169</v>
      </c>
      <c r="AN37" s="9" t="s">
        <v>180</v>
      </c>
      <c r="AO37" s="9" t="s">
        <v>139</v>
      </c>
      <c r="AP37" s="9" t="s">
        <v>624</v>
      </c>
      <c r="AQ37" s="9" t="s">
        <v>141</v>
      </c>
      <c r="AR37" s="9" t="s">
        <v>171</v>
      </c>
      <c r="AS37" s="9"/>
      <c r="AT37" s="9" t="s">
        <v>143</v>
      </c>
      <c r="AU37" s="9" t="s">
        <v>144</v>
      </c>
      <c r="AV37" s="9" t="s">
        <v>145</v>
      </c>
      <c r="AW37" s="9" t="s">
        <v>146</v>
      </c>
      <c r="AX37" s="9" t="s">
        <v>147</v>
      </c>
      <c r="AY37" s="9" t="s">
        <v>148</v>
      </c>
      <c r="AZ37" s="9" t="s">
        <v>149</v>
      </c>
      <c r="BA37" s="9" t="s">
        <v>150</v>
      </c>
      <c r="BB37" s="9" t="s">
        <v>151</v>
      </c>
      <c r="BC37" s="9" t="s">
        <v>152</v>
      </c>
      <c r="BD37" s="9" t="s">
        <v>153</v>
      </c>
      <c r="BE37" s="9" t="s">
        <v>154</v>
      </c>
      <c r="BF37" s="22"/>
      <c r="BG37" s="22"/>
      <c r="BH37" s="22">
        <v>135</v>
      </c>
      <c r="BI37" s="22"/>
      <c r="BJ37" s="22"/>
      <c r="BK37" s="22">
        <v>135</v>
      </c>
      <c r="BL37" s="22"/>
      <c r="BM37" s="22"/>
      <c r="BN37" s="22">
        <v>135</v>
      </c>
      <c r="BO37" s="22"/>
      <c r="BP37" s="22"/>
      <c r="BQ37" s="22">
        <v>135</v>
      </c>
      <c r="BR37" s="9"/>
      <c r="BS37" s="9"/>
      <c r="BT37" s="9">
        <v>135</v>
      </c>
      <c r="BU37" s="9"/>
      <c r="BV37" s="9"/>
      <c r="BW37" s="9">
        <v>112</v>
      </c>
      <c r="BX37" s="9"/>
      <c r="BY37" s="9"/>
      <c r="BZ37" s="9">
        <v>133</v>
      </c>
      <c r="CA37" s="9" t="s">
        <v>642</v>
      </c>
      <c r="CB37" s="9" t="s">
        <v>642</v>
      </c>
      <c r="CC37" s="23" t="s">
        <v>155</v>
      </c>
      <c r="CD37" s="9"/>
      <c r="CE37" s="24" t="s">
        <v>156</v>
      </c>
      <c r="CF37" s="9" t="s">
        <v>643</v>
      </c>
      <c r="CG37" s="9" t="s">
        <v>303</v>
      </c>
      <c r="CH37" s="23" t="s">
        <v>644</v>
      </c>
      <c r="CI37" s="9"/>
      <c r="CJ37" s="24" t="s">
        <v>156</v>
      </c>
      <c r="CK37" s="9" t="s">
        <v>645</v>
      </c>
      <c r="CL37" s="9" t="s">
        <v>646</v>
      </c>
      <c r="CM37" s="23" t="s">
        <v>647</v>
      </c>
      <c r="CN37" s="9"/>
      <c r="CO37" s="24" t="s">
        <v>156</v>
      </c>
      <c r="CP37" s="9" t="s">
        <v>648</v>
      </c>
      <c r="CQ37" s="22">
        <v>540</v>
      </c>
      <c r="CR37" s="9" t="s">
        <v>169</v>
      </c>
      <c r="CS37" s="22"/>
      <c r="CT37" s="22"/>
      <c r="CU37" s="25">
        <v>107</v>
      </c>
      <c r="CV37" s="26"/>
      <c r="CW37" s="26"/>
      <c r="CX37" s="13">
        <f t="shared" si="31"/>
        <v>0.79259259259259263</v>
      </c>
      <c r="CY37" s="27" t="str">
        <f t="shared" si="2"/>
        <v>Mejorable</v>
      </c>
      <c r="CZ37" s="11"/>
      <c r="DA37" s="12"/>
      <c r="DB37" s="28">
        <f t="shared" si="32"/>
        <v>540</v>
      </c>
      <c r="DC37" s="29">
        <f t="shared" si="33"/>
        <v>487</v>
      </c>
      <c r="DD37" s="30">
        <f t="shared" si="5"/>
        <v>0.9018518518518519</v>
      </c>
      <c r="DE37" s="27" t="str">
        <f t="shared" si="6"/>
        <v>Óptimo</v>
      </c>
    </row>
    <row r="38" spans="1:109" ht="105" x14ac:dyDescent="0.25">
      <c r="A38" s="21" t="str">
        <f t="shared" si="0"/>
        <v>05016</v>
      </c>
      <c r="B38" s="9" t="s">
        <v>649</v>
      </c>
      <c r="C38" s="9" t="s">
        <v>109</v>
      </c>
      <c r="D38" s="9" t="s">
        <v>110</v>
      </c>
      <c r="E38" s="9" t="s">
        <v>111</v>
      </c>
      <c r="F38" s="9" t="s">
        <v>112</v>
      </c>
      <c r="G38" s="9" t="s">
        <v>113</v>
      </c>
      <c r="H38" s="9" t="s">
        <v>114</v>
      </c>
      <c r="I38" s="9" t="s">
        <v>115</v>
      </c>
      <c r="J38" s="9" t="s">
        <v>114</v>
      </c>
      <c r="K38" s="9" t="s">
        <v>116</v>
      </c>
      <c r="L38" s="9" t="s">
        <v>117</v>
      </c>
      <c r="M38" s="9" t="s">
        <v>118</v>
      </c>
      <c r="N38" s="9" t="s">
        <v>119</v>
      </c>
      <c r="O38" s="9" t="s">
        <v>315</v>
      </c>
      <c r="P38" s="9" t="s">
        <v>316</v>
      </c>
      <c r="Q38" s="9" t="s">
        <v>116</v>
      </c>
      <c r="R38" s="9" t="s">
        <v>121</v>
      </c>
      <c r="S38" s="9" t="s">
        <v>118</v>
      </c>
      <c r="T38" s="9" t="s">
        <v>122</v>
      </c>
      <c r="U38" s="9" t="s">
        <v>616</v>
      </c>
      <c r="V38" s="9" t="s">
        <v>617</v>
      </c>
      <c r="W38" s="9" t="s">
        <v>174</v>
      </c>
      <c r="X38" s="9" t="s">
        <v>650</v>
      </c>
      <c r="Y38" s="9" t="s">
        <v>619</v>
      </c>
      <c r="Z38" s="9" t="s">
        <v>651</v>
      </c>
      <c r="AA38" s="9" t="s">
        <v>652</v>
      </c>
      <c r="AB38" s="9" t="s">
        <v>130</v>
      </c>
      <c r="AC38" s="9" t="s">
        <v>131</v>
      </c>
      <c r="AD38" s="9" t="s">
        <v>132</v>
      </c>
      <c r="AE38" s="9" t="s">
        <v>653</v>
      </c>
      <c r="AF38" s="9" t="s">
        <v>132</v>
      </c>
      <c r="AG38" s="9" t="s">
        <v>134</v>
      </c>
      <c r="AH38" s="9" t="s">
        <v>135</v>
      </c>
      <c r="AI38" s="9" t="s">
        <v>136</v>
      </c>
      <c r="AJ38" s="9" t="s">
        <v>136</v>
      </c>
      <c r="AK38" s="9" t="s">
        <v>654</v>
      </c>
      <c r="AL38" s="9" t="s">
        <v>370</v>
      </c>
      <c r="AM38" s="9" t="s">
        <v>137</v>
      </c>
      <c r="AN38" s="9" t="s">
        <v>180</v>
      </c>
      <c r="AO38" s="9" t="s">
        <v>139</v>
      </c>
      <c r="AP38" s="9" t="s">
        <v>624</v>
      </c>
      <c r="AQ38" s="9" t="s">
        <v>141</v>
      </c>
      <c r="AR38" s="9" t="s">
        <v>171</v>
      </c>
      <c r="AS38" s="9"/>
      <c r="AT38" s="9" t="s">
        <v>143</v>
      </c>
      <c r="AU38" s="9" t="s">
        <v>144</v>
      </c>
      <c r="AV38" s="9" t="s">
        <v>145</v>
      </c>
      <c r="AW38" s="9" t="s">
        <v>146</v>
      </c>
      <c r="AX38" s="9" t="s">
        <v>147</v>
      </c>
      <c r="AY38" s="9" t="s">
        <v>148</v>
      </c>
      <c r="AZ38" s="9" t="s">
        <v>149</v>
      </c>
      <c r="BA38" s="9" t="s">
        <v>150</v>
      </c>
      <c r="BB38" s="9" t="s">
        <v>151</v>
      </c>
      <c r="BC38" s="9" t="s">
        <v>152</v>
      </c>
      <c r="BD38" s="9" t="s">
        <v>153</v>
      </c>
      <c r="BE38" s="9" t="s">
        <v>154</v>
      </c>
      <c r="BF38" s="22"/>
      <c r="BG38" s="22"/>
      <c r="BH38" s="22" t="s">
        <v>262</v>
      </c>
      <c r="BI38" s="22"/>
      <c r="BJ38" s="22"/>
      <c r="BK38" s="22" t="s">
        <v>263</v>
      </c>
      <c r="BL38" s="22"/>
      <c r="BM38" s="22"/>
      <c r="BN38" s="22" t="s">
        <v>264</v>
      </c>
      <c r="BO38" s="22"/>
      <c r="BP38" s="22"/>
      <c r="BQ38" s="22">
        <v>100</v>
      </c>
      <c r="BR38" s="9"/>
      <c r="BS38" s="9"/>
      <c r="BT38" s="9" t="s">
        <v>655</v>
      </c>
      <c r="BU38" s="9"/>
      <c r="BV38" s="9"/>
      <c r="BW38" s="9" t="s">
        <v>656</v>
      </c>
      <c r="BX38" s="9"/>
      <c r="BY38" s="9"/>
      <c r="BZ38" s="9">
        <v>68</v>
      </c>
      <c r="CA38" s="9" t="s">
        <v>262</v>
      </c>
      <c r="CB38" s="9" t="s">
        <v>655</v>
      </c>
      <c r="CC38" s="23" t="s">
        <v>657</v>
      </c>
      <c r="CD38" s="9"/>
      <c r="CE38" s="24" t="s">
        <v>156</v>
      </c>
      <c r="CF38" s="9" t="s">
        <v>263</v>
      </c>
      <c r="CG38" s="9" t="s">
        <v>656</v>
      </c>
      <c r="CH38" s="23" t="s">
        <v>658</v>
      </c>
      <c r="CI38" s="9"/>
      <c r="CJ38" s="24" t="s">
        <v>156</v>
      </c>
      <c r="CK38" s="9" t="s">
        <v>264</v>
      </c>
      <c r="CL38" s="9" t="s">
        <v>269</v>
      </c>
      <c r="CM38" s="23" t="s">
        <v>270</v>
      </c>
      <c r="CN38" s="9"/>
      <c r="CO38" s="24" t="s">
        <v>156</v>
      </c>
      <c r="CP38" s="9" t="s">
        <v>659</v>
      </c>
      <c r="CQ38" s="22">
        <v>100</v>
      </c>
      <c r="CR38" s="9" t="s">
        <v>137</v>
      </c>
      <c r="CS38" s="22"/>
      <c r="CT38" s="22"/>
      <c r="CU38" s="25">
        <v>69.430000000000007</v>
      </c>
      <c r="CV38" s="26"/>
      <c r="CW38" s="26"/>
      <c r="CX38" s="10">
        <f>+CU38/BQ38</f>
        <v>0.69430000000000003</v>
      </c>
      <c r="CY38" s="27" t="str">
        <f t="shared" si="2"/>
        <v>Mejorable</v>
      </c>
      <c r="CZ38" s="11"/>
      <c r="DA38" s="12" t="s">
        <v>158</v>
      </c>
      <c r="DB38" s="28">
        <f>+BQ38</f>
        <v>100</v>
      </c>
      <c r="DC38" s="29">
        <f>+CU38</f>
        <v>69.430000000000007</v>
      </c>
      <c r="DD38" s="30">
        <f t="shared" si="5"/>
        <v>0.69430000000000003</v>
      </c>
      <c r="DE38" s="27" t="str">
        <f t="shared" si="6"/>
        <v>Mejorable</v>
      </c>
    </row>
    <row r="39" spans="1:109" ht="103.5" customHeight="1" x14ac:dyDescent="0.25">
      <c r="A39" s="21" t="str">
        <f t="shared" si="0"/>
        <v>05016</v>
      </c>
      <c r="B39" s="9" t="s">
        <v>660</v>
      </c>
      <c r="C39" s="9" t="s">
        <v>109</v>
      </c>
      <c r="D39" s="9" t="s">
        <v>110</v>
      </c>
      <c r="E39" s="9" t="s">
        <v>111</v>
      </c>
      <c r="F39" s="9" t="s">
        <v>112</v>
      </c>
      <c r="G39" s="9" t="s">
        <v>113</v>
      </c>
      <c r="H39" s="9" t="s">
        <v>114</v>
      </c>
      <c r="I39" s="9" t="s">
        <v>115</v>
      </c>
      <c r="J39" s="9" t="s">
        <v>114</v>
      </c>
      <c r="K39" s="9" t="s">
        <v>116</v>
      </c>
      <c r="L39" s="9" t="s">
        <v>117</v>
      </c>
      <c r="M39" s="9" t="s">
        <v>118</v>
      </c>
      <c r="N39" s="9" t="s">
        <v>119</v>
      </c>
      <c r="O39" s="9" t="s">
        <v>315</v>
      </c>
      <c r="P39" s="9" t="s">
        <v>316</v>
      </c>
      <c r="Q39" s="9" t="s">
        <v>116</v>
      </c>
      <c r="R39" s="9" t="s">
        <v>121</v>
      </c>
      <c r="S39" s="9" t="s">
        <v>118</v>
      </c>
      <c r="T39" s="9" t="s">
        <v>122</v>
      </c>
      <c r="U39" s="9" t="s">
        <v>616</v>
      </c>
      <c r="V39" s="9" t="s">
        <v>617</v>
      </c>
      <c r="W39" s="9" t="s">
        <v>125</v>
      </c>
      <c r="X39" s="9" t="s">
        <v>661</v>
      </c>
      <c r="Y39" s="9" t="s">
        <v>619</v>
      </c>
      <c r="Z39" s="9" t="s">
        <v>662</v>
      </c>
      <c r="AA39" s="9" t="s">
        <v>663</v>
      </c>
      <c r="AB39" s="9" t="s">
        <v>130</v>
      </c>
      <c r="AC39" s="9" t="s">
        <v>131</v>
      </c>
      <c r="AD39" s="9" t="s">
        <v>164</v>
      </c>
      <c r="AE39" s="9" t="s">
        <v>664</v>
      </c>
      <c r="AF39" s="9" t="s">
        <v>466</v>
      </c>
      <c r="AG39" s="9" t="s">
        <v>665</v>
      </c>
      <c r="AH39" s="9" t="s">
        <v>135</v>
      </c>
      <c r="AI39" s="9" t="s">
        <v>136</v>
      </c>
      <c r="AJ39" s="9" t="s">
        <v>136</v>
      </c>
      <c r="AK39" s="9" t="s">
        <v>666</v>
      </c>
      <c r="AL39" s="9" t="s">
        <v>135</v>
      </c>
      <c r="AM39" s="9" t="s">
        <v>169</v>
      </c>
      <c r="AN39" s="9" t="s">
        <v>180</v>
      </c>
      <c r="AO39" s="9" t="s">
        <v>139</v>
      </c>
      <c r="AP39" s="9" t="s">
        <v>624</v>
      </c>
      <c r="AQ39" s="9" t="s">
        <v>141</v>
      </c>
      <c r="AR39" s="9" t="s">
        <v>171</v>
      </c>
      <c r="AS39" s="9"/>
      <c r="AT39" s="9" t="s">
        <v>143</v>
      </c>
      <c r="AU39" s="9" t="s">
        <v>144</v>
      </c>
      <c r="AV39" s="9" t="s">
        <v>145</v>
      </c>
      <c r="AW39" s="9" t="s">
        <v>146</v>
      </c>
      <c r="AX39" s="9" t="s">
        <v>147</v>
      </c>
      <c r="AY39" s="9" t="s">
        <v>148</v>
      </c>
      <c r="AZ39" s="9" t="s">
        <v>149</v>
      </c>
      <c r="BA39" s="9" t="s">
        <v>150</v>
      </c>
      <c r="BB39" s="9" t="s">
        <v>151</v>
      </c>
      <c r="BC39" s="9" t="s">
        <v>152</v>
      </c>
      <c r="BD39" s="9" t="s">
        <v>153</v>
      </c>
      <c r="BE39" s="9" t="s">
        <v>154</v>
      </c>
      <c r="BF39" s="22"/>
      <c r="BG39" s="22"/>
      <c r="BH39" s="22">
        <v>480</v>
      </c>
      <c r="BI39" s="22"/>
      <c r="BJ39" s="22"/>
      <c r="BK39" s="22">
        <v>1111</v>
      </c>
      <c r="BL39" s="22"/>
      <c r="BM39" s="22"/>
      <c r="BN39" s="22">
        <v>750</v>
      </c>
      <c r="BO39" s="22"/>
      <c r="BP39" s="22"/>
      <c r="BQ39" s="22">
        <v>750</v>
      </c>
      <c r="BR39" s="9"/>
      <c r="BS39" s="9"/>
      <c r="BT39" s="9">
        <v>784</v>
      </c>
      <c r="BU39" s="9"/>
      <c r="BV39" s="9"/>
      <c r="BW39" s="9">
        <v>807</v>
      </c>
      <c r="BX39" s="9"/>
      <c r="BY39" s="9"/>
      <c r="BZ39" s="9">
        <v>805</v>
      </c>
      <c r="CA39" s="9" t="s">
        <v>667</v>
      </c>
      <c r="CB39" s="9" t="s">
        <v>668</v>
      </c>
      <c r="CC39" s="23" t="s">
        <v>669</v>
      </c>
      <c r="CD39" s="9" t="s">
        <v>246</v>
      </c>
      <c r="CE39" s="32" t="s">
        <v>247</v>
      </c>
      <c r="CF39" s="9" t="s">
        <v>670</v>
      </c>
      <c r="CG39" s="9" t="s">
        <v>670</v>
      </c>
      <c r="CH39" s="23" t="s">
        <v>155</v>
      </c>
      <c r="CI39" s="9"/>
      <c r="CJ39" s="24" t="s">
        <v>156</v>
      </c>
      <c r="CK39" s="9" t="s">
        <v>671</v>
      </c>
      <c r="CL39" s="9" t="s">
        <v>672</v>
      </c>
      <c r="CM39" s="23" t="s">
        <v>673</v>
      </c>
      <c r="CN39" s="9"/>
      <c r="CO39" s="24" t="s">
        <v>156</v>
      </c>
      <c r="CP39" s="9" t="s">
        <v>674</v>
      </c>
      <c r="CQ39" s="22">
        <v>3091</v>
      </c>
      <c r="CR39" s="9" t="s">
        <v>169</v>
      </c>
      <c r="CS39" s="22"/>
      <c r="CT39" s="22"/>
      <c r="CU39" s="25">
        <v>645</v>
      </c>
      <c r="CV39" s="26"/>
      <c r="CW39" s="26"/>
      <c r="CX39" s="13">
        <f>+((SUM(CS39:CU39)/SUM(BO39:BQ39)))</f>
        <v>0.86</v>
      </c>
      <c r="CY39" s="27" t="str">
        <f t="shared" si="2"/>
        <v>Óptimo</v>
      </c>
      <c r="CZ39" s="11"/>
      <c r="DA39" s="12"/>
      <c r="DB39" s="28">
        <f>+SUM(BF39:BQ39)</f>
        <v>3091</v>
      </c>
      <c r="DC39" s="29">
        <f>+BR39+BS39+BT39+BU39+BV39+BW39+BX39+BY39+BZ39+CS39+CT39+CU39</f>
        <v>3041</v>
      </c>
      <c r="DD39" s="30">
        <f t="shared" si="5"/>
        <v>0.98382400517631829</v>
      </c>
      <c r="DE39" s="27" t="str">
        <f t="shared" si="6"/>
        <v>Óptimo</v>
      </c>
    </row>
    <row r="40" spans="1:109" ht="115.5" customHeight="1" x14ac:dyDescent="0.25">
      <c r="A40" s="21" t="str">
        <f t="shared" si="0"/>
        <v>05016</v>
      </c>
      <c r="B40" s="9" t="s">
        <v>675</v>
      </c>
      <c r="C40" s="9" t="s">
        <v>109</v>
      </c>
      <c r="D40" s="9" t="s">
        <v>110</v>
      </c>
      <c r="E40" s="9" t="s">
        <v>111</v>
      </c>
      <c r="F40" s="9" t="s">
        <v>112</v>
      </c>
      <c r="G40" s="9" t="s">
        <v>113</v>
      </c>
      <c r="H40" s="9" t="s">
        <v>114</v>
      </c>
      <c r="I40" s="9" t="s">
        <v>115</v>
      </c>
      <c r="J40" s="9" t="s">
        <v>114</v>
      </c>
      <c r="K40" s="9" t="s">
        <v>116</v>
      </c>
      <c r="L40" s="9" t="s">
        <v>117</v>
      </c>
      <c r="M40" s="9" t="s">
        <v>118</v>
      </c>
      <c r="N40" s="9" t="s">
        <v>119</v>
      </c>
      <c r="O40" s="9" t="s">
        <v>315</v>
      </c>
      <c r="P40" s="9" t="s">
        <v>316</v>
      </c>
      <c r="Q40" s="9" t="s">
        <v>116</v>
      </c>
      <c r="R40" s="9" t="s">
        <v>121</v>
      </c>
      <c r="S40" s="9" t="s">
        <v>118</v>
      </c>
      <c r="T40" s="9" t="s">
        <v>122</v>
      </c>
      <c r="U40" s="9" t="s">
        <v>616</v>
      </c>
      <c r="V40" s="9" t="s">
        <v>617</v>
      </c>
      <c r="W40" s="9" t="s">
        <v>174</v>
      </c>
      <c r="X40" s="9" t="s">
        <v>676</v>
      </c>
      <c r="Y40" s="9" t="s">
        <v>619</v>
      </c>
      <c r="Z40" s="9" t="s">
        <v>677</v>
      </c>
      <c r="AA40" s="9" t="s">
        <v>678</v>
      </c>
      <c r="AB40" s="9" t="s">
        <v>130</v>
      </c>
      <c r="AC40" s="9" t="s">
        <v>131</v>
      </c>
      <c r="AD40" s="9" t="s">
        <v>132</v>
      </c>
      <c r="AE40" s="9" t="s">
        <v>679</v>
      </c>
      <c r="AF40" s="9" t="s">
        <v>132</v>
      </c>
      <c r="AG40" s="9" t="s">
        <v>134</v>
      </c>
      <c r="AH40" s="9" t="s">
        <v>135</v>
      </c>
      <c r="AI40" s="9" t="s">
        <v>136</v>
      </c>
      <c r="AJ40" s="9" t="s">
        <v>136</v>
      </c>
      <c r="AK40" s="9" t="s">
        <v>134</v>
      </c>
      <c r="AL40" s="9" t="s">
        <v>135</v>
      </c>
      <c r="AM40" s="9" t="s">
        <v>137</v>
      </c>
      <c r="AN40" s="9" t="s">
        <v>180</v>
      </c>
      <c r="AO40" s="9" t="s">
        <v>139</v>
      </c>
      <c r="AP40" s="9" t="s">
        <v>624</v>
      </c>
      <c r="AQ40" s="9" t="s">
        <v>141</v>
      </c>
      <c r="AR40" s="9" t="s">
        <v>171</v>
      </c>
      <c r="AS40" s="9"/>
      <c r="AT40" s="9" t="s">
        <v>143</v>
      </c>
      <c r="AU40" s="9" t="s">
        <v>144</v>
      </c>
      <c r="AV40" s="9" t="s">
        <v>145</v>
      </c>
      <c r="AW40" s="9" t="s">
        <v>146</v>
      </c>
      <c r="AX40" s="9" t="s">
        <v>147</v>
      </c>
      <c r="AY40" s="9" t="s">
        <v>148</v>
      </c>
      <c r="AZ40" s="9" t="s">
        <v>149</v>
      </c>
      <c r="BA40" s="9" t="s">
        <v>150</v>
      </c>
      <c r="BB40" s="9" t="s">
        <v>151</v>
      </c>
      <c r="BC40" s="9" t="s">
        <v>152</v>
      </c>
      <c r="BD40" s="9" t="s">
        <v>153</v>
      </c>
      <c r="BE40" s="9" t="s">
        <v>154</v>
      </c>
      <c r="BF40" s="22"/>
      <c r="BG40" s="22"/>
      <c r="BH40" s="22" t="s">
        <v>262</v>
      </c>
      <c r="BI40" s="22"/>
      <c r="BJ40" s="22"/>
      <c r="BK40" s="22" t="s">
        <v>263</v>
      </c>
      <c r="BL40" s="22"/>
      <c r="BM40" s="22"/>
      <c r="BN40" s="22" t="s">
        <v>264</v>
      </c>
      <c r="BO40" s="22"/>
      <c r="BP40" s="22"/>
      <c r="BQ40" s="22">
        <v>100</v>
      </c>
      <c r="BR40" s="9"/>
      <c r="BS40" s="9"/>
      <c r="BT40" s="9" t="s">
        <v>680</v>
      </c>
      <c r="BU40" s="9"/>
      <c r="BV40" s="9"/>
      <c r="BW40" s="9" t="s">
        <v>681</v>
      </c>
      <c r="BX40" s="9"/>
      <c r="BY40" s="9"/>
      <c r="BZ40" s="9">
        <v>58</v>
      </c>
      <c r="CA40" s="9" t="s">
        <v>262</v>
      </c>
      <c r="CB40" s="9" t="s">
        <v>680</v>
      </c>
      <c r="CC40" s="23" t="s">
        <v>682</v>
      </c>
      <c r="CD40" s="9"/>
      <c r="CE40" s="31" t="s">
        <v>208</v>
      </c>
      <c r="CF40" s="9" t="s">
        <v>263</v>
      </c>
      <c r="CG40" s="9" t="s">
        <v>681</v>
      </c>
      <c r="CH40" s="23" t="s">
        <v>683</v>
      </c>
      <c r="CI40" s="9"/>
      <c r="CJ40" s="31" t="s">
        <v>208</v>
      </c>
      <c r="CK40" s="9" t="s">
        <v>264</v>
      </c>
      <c r="CL40" s="9" t="s">
        <v>684</v>
      </c>
      <c r="CM40" s="23" t="s">
        <v>685</v>
      </c>
      <c r="CN40" s="9"/>
      <c r="CO40" s="31" t="s">
        <v>208</v>
      </c>
      <c r="CP40" s="9" t="s">
        <v>686</v>
      </c>
      <c r="CQ40" s="22">
        <v>100</v>
      </c>
      <c r="CR40" s="9" t="s">
        <v>137</v>
      </c>
      <c r="CS40" s="22"/>
      <c r="CT40" s="22"/>
      <c r="CU40" s="25">
        <v>73.41</v>
      </c>
      <c r="CV40" s="26"/>
      <c r="CW40" s="26"/>
      <c r="CX40" s="10">
        <f>+CU40/BQ40</f>
        <v>0.73409999999999997</v>
      </c>
      <c r="CY40" s="27" t="str">
        <f t="shared" si="2"/>
        <v>Mejorable</v>
      </c>
      <c r="CZ40" s="11"/>
      <c r="DA40" s="12" t="s">
        <v>158</v>
      </c>
      <c r="DB40" s="28">
        <f>+BQ40</f>
        <v>100</v>
      </c>
      <c r="DC40" s="29">
        <f>+CU40</f>
        <v>73.41</v>
      </c>
      <c r="DD40" s="30">
        <f t="shared" si="5"/>
        <v>0.73409999999999997</v>
      </c>
      <c r="DE40" s="27" t="str">
        <f t="shared" si="6"/>
        <v>Mejorable</v>
      </c>
    </row>
    <row r="41" spans="1:109" ht="138" customHeight="1" x14ac:dyDescent="0.25">
      <c r="A41" s="21" t="str">
        <f t="shared" si="0"/>
        <v>05016</v>
      </c>
      <c r="B41" s="9" t="s">
        <v>687</v>
      </c>
      <c r="C41" s="9" t="s">
        <v>109</v>
      </c>
      <c r="D41" s="9" t="s">
        <v>110</v>
      </c>
      <c r="E41" s="9" t="s">
        <v>111</v>
      </c>
      <c r="F41" s="9" t="s">
        <v>112</v>
      </c>
      <c r="G41" s="9" t="s">
        <v>113</v>
      </c>
      <c r="H41" s="9" t="s">
        <v>114</v>
      </c>
      <c r="I41" s="9" t="s">
        <v>115</v>
      </c>
      <c r="J41" s="9" t="s">
        <v>114</v>
      </c>
      <c r="K41" s="9" t="s">
        <v>116</v>
      </c>
      <c r="L41" s="9" t="s">
        <v>117</v>
      </c>
      <c r="M41" s="9" t="s">
        <v>118</v>
      </c>
      <c r="N41" s="9" t="s">
        <v>119</v>
      </c>
      <c r="O41" s="9" t="s">
        <v>116</v>
      </c>
      <c r="P41" s="9" t="s">
        <v>120</v>
      </c>
      <c r="Q41" s="9" t="s">
        <v>116</v>
      </c>
      <c r="R41" s="9" t="s">
        <v>121</v>
      </c>
      <c r="S41" s="9" t="s">
        <v>118</v>
      </c>
      <c r="T41" s="9" t="s">
        <v>122</v>
      </c>
      <c r="U41" s="9" t="s">
        <v>688</v>
      </c>
      <c r="V41" s="9" t="s">
        <v>689</v>
      </c>
      <c r="W41" s="9" t="s">
        <v>125</v>
      </c>
      <c r="X41" s="9" t="s">
        <v>690</v>
      </c>
      <c r="Y41" s="9" t="s">
        <v>691</v>
      </c>
      <c r="Z41" s="9" t="s">
        <v>692</v>
      </c>
      <c r="AA41" s="9" t="s">
        <v>693</v>
      </c>
      <c r="AB41" s="9" t="s">
        <v>130</v>
      </c>
      <c r="AC41" s="9" t="s">
        <v>131</v>
      </c>
      <c r="AD41" s="9" t="s">
        <v>164</v>
      </c>
      <c r="AE41" s="9" t="s">
        <v>694</v>
      </c>
      <c r="AF41" s="9" t="s">
        <v>695</v>
      </c>
      <c r="AG41" s="9" t="s">
        <v>696</v>
      </c>
      <c r="AH41" s="9" t="s">
        <v>135</v>
      </c>
      <c r="AI41" s="9" t="s">
        <v>136</v>
      </c>
      <c r="AJ41" s="9" t="s">
        <v>136</v>
      </c>
      <c r="AK41" s="9" t="s">
        <v>697</v>
      </c>
      <c r="AL41" s="9" t="s">
        <v>327</v>
      </c>
      <c r="AM41" s="9" t="s">
        <v>169</v>
      </c>
      <c r="AN41" s="9" t="s">
        <v>180</v>
      </c>
      <c r="AO41" s="9" t="s">
        <v>139</v>
      </c>
      <c r="AP41" s="9" t="s">
        <v>698</v>
      </c>
      <c r="AQ41" s="9" t="s">
        <v>141</v>
      </c>
      <c r="AR41" s="9" t="s">
        <v>171</v>
      </c>
      <c r="AS41" s="9"/>
      <c r="AT41" s="9" t="s">
        <v>488</v>
      </c>
      <c r="AU41" s="9" t="s">
        <v>489</v>
      </c>
      <c r="AV41" s="9" t="s">
        <v>490</v>
      </c>
      <c r="AW41" s="9" t="s">
        <v>146</v>
      </c>
      <c r="AX41" s="9" t="s">
        <v>147</v>
      </c>
      <c r="AY41" s="9" t="s">
        <v>148</v>
      </c>
      <c r="AZ41" s="9" t="s">
        <v>149</v>
      </c>
      <c r="BA41" s="9" t="s">
        <v>150</v>
      </c>
      <c r="BB41" s="9" t="s">
        <v>151</v>
      </c>
      <c r="BC41" s="9" t="s">
        <v>152</v>
      </c>
      <c r="BD41" s="9" t="s">
        <v>153</v>
      </c>
      <c r="BE41" s="9" t="s">
        <v>154</v>
      </c>
      <c r="BF41" s="22"/>
      <c r="BG41" s="22"/>
      <c r="BH41" s="22">
        <v>170000</v>
      </c>
      <c r="BI41" s="22"/>
      <c r="BJ41" s="22"/>
      <c r="BK41" s="22">
        <v>260650</v>
      </c>
      <c r="BL41" s="22"/>
      <c r="BM41" s="22"/>
      <c r="BN41" s="22">
        <v>287100</v>
      </c>
      <c r="BO41" s="22"/>
      <c r="BP41" s="22"/>
      <c r="BQ41" s="22">
        <v>239250</v>
      </c>
      <c r="BR41" s="9"/>
      <c r="BS41" s="9"/>
      <c r="BT41" s="9">
        <v>182422</v>
      </c>
      <c r="BU41" s="9"/>
      <c r="BV41" s="9"/>
      <c r="BW41" s="9">
        <v>401288</v>
      </c>
      <c r="BX41" s="9"/>
      <c r="BY41" s="9"/>
      <c r="BZ41" s="9">
        <v>96391</v>
      </c>
      <c r="CA41" s="9" t="s">
        <v>251</v>
      </c>
      <c r="CB41" s="9" t="s">
        <v>699</v>
      </c>
      <c r="CC41" s="23" t="s">
        <v>700</v>
      </c>
      <c r="CD41" s="9"/>
      <c r="CE41" s="24" t="s">
        <v>156</v>
      </c>
      <c r="CF41" s="9" t="s">
        <v>701</v>
      </c>
      <c r="CG41" s="9" t="s">
        <v>702</v>
      </c>
      <c r="CH41" s="23" t="s">
        <v>703</v>
      </c>
      <c r="CI41" s="9" t="s">
        <v>704</v>
      </c>
      <c r="CJ41" s="32" t="s">
        <v>247</v>
      </c>
      <c r="CK41" s="9" t="s">
        <v>705</v>
      </c>
      <c r="CL41" s="9" t="s">
        <v>706</v>
      </c>
      <c r="CM41" s="23" t="s">
        <v>707</v>
      </c>
      <c r="CN41" s="9"/>
      <c r="CO41" s="24" t="s">
        <v>156</v>
      </c>
      <c r="CP41" s="9" t="s">
        <v>708</v>
      </c>
      <c r="CQ41" s="22">
        <v>957000</v>
      </c>
      <c r="CR41" s="9" t="s">
        <v>169</v>
      </c>
      <c r="CS41" s="22"/>
      <c r="CT41" s="22"/>
      <c r="CU41" s="25">
        <v>242766</v>
      </c>
      <c r="CV41" s="26"/>
      <c r="CW41" s="26"/>
      <c r="CX41" s="13">
        <f t="shared" ref="CX41:CX42" si="34">+((SUM(CS41:CU41)/SUM(BO41:BQ41)))</f>
        <v>1.0146959247648903</v>
      </c>
      <c r="CY41" s="27" t="str">
        <f t="shared" si="2"/>
        <v>Óptimo</v>
      </c>
      <c r="CZ41" s="11"/>
      <c r="DA41" s="12"/>
      <c r="DB41" s="28">
        <f t="shared" ref="DB41:DB42" si="35">+SUM(BF41:BQ41)</f>
        <v>957000</v>
      </c>
      <c r="DC41" s="29">
        <f t="shared" ref="DC41:DC42" si="36">+BR41+BS41+BT41+BU41+BV41+BW41+BX41+BY41+BZ41+CS41+CT41+CU41</f>
        <v>922867</v>
      </c>
      <c r="DD41" s="30">
        <f t="shared" si="5"/>
        <v>0.96433333333333338</v>
      </c>
      <c r="DE41" s="27" t="str">
        <f t="shared" si="6"/>
        <v>Óptimo</v>
      </c>
    </row>
    <row r="42" spans="1:109" ht="150" x14ac:dyDescent="0.25">
      <c r="A42" s="21" t="str">
        <f t="shared" si="0"/>
        <v>05016</v>
      </c>
      <c r="B42" s="9" t="s">
        <v>709</v>
      </c>
      <c r="C42" s="9" t="s">
        <v>109</v>
      </c>
      <c r="D42" s="9" t="s">
        <v>110</v>
      </c>
      <c r="E42" s="9" t="s">
        <v>111</v>
      </c>
      <c r="F42" s="9" t="s">
        <v>112</v>
      </c>
      <c r="G42" s="9" t="s">
        <v>113</v>
      </c>
      <c r="H42" s="9" t="s">
        <v>114</v>
      </c>
      <c r="I42" s="9" t="s">
        <v>115</v>
      </c>
      <c r="J42" s="9" t="s">
        <v>114</v>
      </c>
      <c r="K42" s="9" t="s">
        <v>116</v>
      </c>
      <c r="L42" s="9" t="s">
        <v>117</v>
      </c>
      <c r="M42" s="9" t="s">
        <v>118</v>
      </c>
      <c r="N42" s="9" t="s">
        <v>119</v>
      </c>
      <c r="O42" s="9" t="s">
        <v>116</v>
      </c>
      <c r="P42" s="9" t="s">
        <v>120</v>
      </c>
      <c r="Q42" s="9" t="s">
        <v>116</v>
      </c>
      <c r="R42" s="9" t="s">
        <v>121</v>
      </c>
      <c r="S42" s="9" t="s">
        <v>118</v>
      </c>
      <c r="T42" s="9" t="s">
        <v>122</v>
      </c>
      <c r="U42" s="9" t="s">
        <v>688</v>
      </c>
      <c r="V42" s="9" t="s">
        <v>689</v>
      </c>
      <c r="W42" s="9" t="s">
        <v>125</v>
      </c>
      <c r="X42" s="9" t="s">
        <v>710</v>
      </c>
      <c r="Y42" s="9" t="s">
        <v>711</v>
      </c>
      <c r="Z42" s="9" t="s">
        <v>712</v>
      </c>
      <c r="AA42" s="9" t="s">
        <v>713</v>
      </c>
      <c r="AB42" s="9" t="s">
        <v>130</v>
      </c>
      <c r="AC42" s="9" t="s">
        <v>131</v>
      </c>
      <c r="AD42" s="9" t="s">
        <v>164</v>
      </c>
      <c r="AE42" s="9" t="s">
        <v>714</v>
      </c>
      <c r="AF42" s="9" t="s">
        <v>695</v>
      </c>
      <c r="AG42" s="9" t="s">
        <v>715</v>
      </c>
      <c r="AH42" s="9" t="s">
        <v>135</v>
      </c>
      <c r="AI42" s="9" t="s">
        <v>136</v>
      </c>
      <c r="AJ42" s="9" t="s">
        <v>136</v>
      </c>
      <c r="AK42" s="9" t="s">
        <v>716</v>
      </c>
      <c r="AL42" s="9" t="s">
        <v>327</v>
      </c>
      <c r="AM42" s="9" t="s">
        <v>169</v>
      </c>
      <c r="AN42" s="9" t="s">
        <v>180</v>
      </c>
      <c r="AO42" s="9" t="s">
        <v>139</v>
      </c>
      <c r="AP42" s="9" t="s">
        <v>698</v>
      </c>
      <c r="AQ42" s="9" t="s">
        <v>141</v>
      </c>
      <c r="AR42" s="9" t="s">
        <v>171</v>
      </c>
      <c r="AS42" s="9"/>
      <c r="AT42" s="9" t="s">
        <v>488</v>
      </c>
      <c r="AU42" s="9" t="s">
        <v>489</v>
      </c>
      <c r="AV42" s="9" t="s">
        <v>490</v>
      </c>
      <c r="AW42" s="9" t="s">
        <v>146</v>
      </c>
      <c r="AX42" s="9" t="s">
        <v>147</v>
      </c>
      <c r="AY42" s="9" t="s">
        <v>148</v>
      </c>
      <c r="AZ42" s="9" t="s">
        <v>149</v>
      </c>
      <c r="BA42" s="9" t="s">
        <v>150</v>
      </c>
      <c r="BB42" s="9" t="s">
        <v>151</v>
      </c>
      <c r="BC42" s="9" t="s">
        <v>152</v>
      </c>
      <c r="BD42" s="9" t="s">
        <v>153</v>
      </c>
      <c r="BE42" s="9" t="s">
        <v>154</v>
      </c>
      <c r="BF42" s="22"/>
      <c r="BG42" s="22"/>
      <c r="BH42" s="22">
        <v>926000</v>
      </c>
      <c r="BI42" s="22"/>
      <c r="BJ42" s="22"/>
      <c r="BK42" s="22">
        <v>1365850</v>
      </c>
      <c r="BL42" s="22"/>
      <c r="BM42" s="22"/>
      <c r="BN42" s="22">
        <v>1527900</v>
      </c>
      <c r="BO42" s="22"/>
      <c r="BP42" s="22"/>
      <c r="BQ42" s="22">
        <v>1273250</v>
      </c>
      <c r="BR42" s="9"/>
      <c r="BS42" s="9"/>
      <c r="BT42" s="9">
        <v>1014327</v>
      </c>
      <c r="BU42" s="9"/>
      <c r="BV42" s="9"/>
      <c r="BW42" s="9">
        <v>1187980</v>
      </c>
      <c r="BX42" s="9"/>
      <c r="BY42" s="9"/>
      <c r="BZ42" s="9">
        <v>1606744</v>
      </c>
      <c r="CA42" s="9" t="s">
        <v>717</v>
      </c>
      <c r="CB42" s="9" t="s">
        <v>718</v>
      </c>
      <c r="CC42" s="23" t="s">
        <v>719</v>
      </c>
      <c r="CD42" s="9"/>
      <c r="CE42" s="24" t="s">
        <v>156</v>
      </c>
      <c r="CF42" s="9" t="s">
        <v>720</v>
      </c>
      <c r="CG42" s="9" t="s">
        <v>721</v>
      </c>
      <c r="CH42" s="23" t="s">
        <v>722</v>
      </c>
      <c r="CI42" s="9"/>
      <c r="CJ42" s="24" t="s">
        <v>156</v>
      </c>
      <c r="CK42" s="9" t="s">
        <v>723</v>
      </c>
      <c r="CL42" s="9" t="s">
        <v>724</v>
      </c>
      <c r="CM42" s="23" t="s">
        <v>725</v>
      </c>
      <c r="CN42" s="9"/>
      <c r="CO42" s="24" t="s">
        <v>156</v>
      </c>
      <c r="CP42" s="9" t="s">
        <v>726</v>
      </c>
      <c r="CQ42" s="22">
        <v>5093000</v>
      </c>
      <c r="CR42" s="9" t="s">
        <v>169</v>
      </c>
      <c r="CS42" s="22"/>
      <c r="CT42" s="22"/>
      <c r="CU42" s="25">
        <v>1273250</v>
      </c>
      <c r="CV42" s="26"/>
      <c r="CW42" s="26"/>
      <c r="CX42" s="13">
        <f t="shared" si="34"/>
        <v>1</v>
      </c>
      <c r="CY42" s="27" t="str">
        <f t="shared" si="2"/>
        <v>Óptimo</v>
      </c>
      <c r="CZ42" s="11"/>
      <c r="DA42" s="12"/>
      <c r="DB42" s="28">
        <f t="shared" si="35"/>
        <v>5093000</v>
      </c>
      <c r="DC42" s="29">
        <f t="shared" si="36"/>
        <v>5082301</v>
      </c>
      <c r="DD42" s="30">
        <f t="shared" si="5"/>
        <v>0.99789927351266439</v>
      </c>
      <c r="DE42" s="27" t="str">
        <f t="shared" si="6"/>
        <v>Óptimo</v>
      </c>
    </row>
    <row r="43" spans="1:109" ht="120" customHeight="1" x14ac:dyDescent="0.25">
      <c r="A43" s="21" t="str">
        <f t="shared" si="0"/>
        <v>05016</v>
      </c>
      <c r="B43" s="9" t="s">
        <v>727</v>
      </c>
      <c r="C43" s="9" t="s">
        <v>109</v>
      </c>
      <c r="D43" s="9" t="s">
        <v>110</v>
      </c>
      <c r="E43" s="9" t="s">
        <v>111</v>
      </c>
      <c r="F43" s="9" t="s">
        <v>112</v>
      </c>
      <c r="G43" s="9" t="s">
        <v>113</v>
      </c>
      <c r="H43" s="9" t="s">
        <v>114</v>
      </c>
      <c r="I43" s="9" t="s">
        <v>115</v>
      </c>
      <c r="J43" s="9" t="s">
        <v>114</v>
      </c>
      <c r="K43" s="9" t="s">
        <v>116</v>
      </c>
      <c r="L43" s="9" t="s">
        <v>117</v>
      </c>
      <c r="M43" s="9" t="s">
        <v>118</v>
      </c>
      <c r="N43" s="9" t="s">
        <v>119</v>
      </c>
      <c r="O43" s="9" t="s">
        <v>116</v>
      </c>
      <c r="P43" s="9" t="s">
        <v>120</v>
      </c>
      <c r="Q43" s="9" t="s">
        <v>116</v>
      </c>
      <c r="R43" s="9" t="s">
        <v>121</v>
      </c>
      <c r="S43" s="9" t="s">
        <v>118</v>
      </c>
      <c r="T43" s="9" t="s">
        <v>122</v>
      </c>
      <c r="U43" s="9" t="s">
        <v>688</v>
      </c>
      <c r="V43" s="9" t="s">
        <v>689</v>
      </c>
      <c r="W43" s="9" t="s">
        <v>174</v>
      </c>
      <c r="X43" s="9" t="s">
        <v>728</v>
      </c>
      <c r="Y43" s="9" t="s">
        <v>729</v>
      </c>
      <c r="Z43" s="9" t="s">
        <v>730</v>
      </c>
      <c r="AA43" s="9" t="s">
        <v>731</v>
      </c>
      <c r="AB43" s="9" t="s">
        <v>130</v>
      </c>
      <c r="AC43" s="9" t="s">
        <v>131</v>
      </c>
      <c r="AD43" s="9" t="s">
        <v>132</v>
      </c>
      <c r="AE43" s="9" t="s">
        <v>732</v>
      </c>
      <c r="AF43" s="9" t="s">
        <v>132</v>
      </c>
      <c r="AG43" s="9" t="s">
        <v>134</v>
      </c>
      <c r="AH43" s="9" t="s">
        <v>135</v>
      </c>
      <c r="AI43" s="9" t="s">
        <v>136</v>
      </c>
      <c r="AJ43" s="9" t="s">
        <v>136</v>
      </c>
      <c r="AK43" s="9" t="s">
        <v>134</v>
      </c>
      <c r="AL43" s="9" t="s">
        <v>135</v>
      </c>
      <c r="AM43" s="9" t="s">
        <v>137</v>
      </c>
      <c r="AN43" s="9" t="s">
        <v>180</v>
      </c>
      <c r="AO43" s="9" t="s">
        <v>139</v>
      </c>
      <c r="AP43" s="9" t="s">
        <v>698</v>
      </c>
      <c r="AQ43" s="9" t="s">
        <v>141</v>
      </c>
      <c r="AR43" s="9" t="s">
        <v>171</v>
      </c>
      <c r="AS43" s="9"/>
      <c r="AT43" s="9" t="s">
        <v>488</v>
      </c>
      <c r="AU43" s="9" t="s">
        <v>489</v>
      </c>
      <c r="AV43" s="9" t="s">
        <v>490</v>
      </c>
      <c r="AW43" s="9" t="s">
        <v>146</v>
      </c>
      <c r="AX43" s="9" t="s">
        <v>147</v>
      </c>
      <c r="AY43" s="9" t="s">
        <v>148</v>
      </c>
      <c r="AZ43" s="9" t="s">
        <v>149</v>
      </c>
      <c r="BA43" s="9" t="s">
        <v>150</v>
      </c>
      <c r="BB43" s="9" t="s">
        <v>151</v>
      </c>
      <c r="BC43" s="9" t="s">
        <v>152</v>
      </c>
      <c r="BD43" s="9" t="s">
        <v>153</v>
      </c>
      <c r="BE43" s="9" t="s">
        <v>154</v>
      </c>
      <c r="BF43" s="22"/>
      <c r="BG43" s="22"/>
      <c r="BH43" s="22" t="s">
        <v>538</v>
      </c>
      <c r="BI43" s="22"/>
      <c r="BJ43" s="22"/>
      <c r="BK43" s="22" t="s">
        <v>505</v>
      </c>
      <c r="BL43" s="22"/>
      <c r="BM43" s="22"/>
      <c r="BN43" s="22" t="s">
        <v>264</v>
      </c>
      <c r="BO43" s="22"/>
      <c r="BP43" s="22"/>
      <c r="BQ43" s="22">
        <v>100</v>
      </c>
      <c r="BR43" s="9"/>
      <c r="BS43" s="9"/>
      <c r="BT43" s="9" t="s">
        <v>733</v>
      </c>
      <c r="BU43" s="9"/>
      <c r="BV43" s="9"/>
      <c r="BW43" s="9" t="s">
        <v>734</v>
      </c>
      <c r="BX43" s="9"/>
      <c r="BY43" s="9"/>
      <c r="BZ43" s="9">
        <v>74.2</v>
      </c>
      <c r="CA43" s="9" t="s">
        <v>538</v>
      </c>
      <c r="CB43" s="9" t="s">
        <v>733</v>
      </c>
      <c r="CC43" s="23" t="s">
        <v>735</v>
      </c>
      <c r="CD43" s="9"/>
      <c r="CE43" s="24" t="s">
        <v>156</v>
      </c>
      <c r="CF43" s="9" t="s">
        <v>505</v>
      </c>
      <c r="CG43" s="9" t="s">
        <v>734</v>
      </c>
      <c r="CH43" s="23" t="s">
        <v>736</v>
      </c>
      <c r="CI43" s="9"/>
      <c r="CJ43" s="24" t="s">
        <v>156</v>
      </c>
      <c r="CK43" s="9" t="s">
        <v>264</v>
      </c>
      <c r="CL43" s="9" t="s">
        <v>737</v>
      </c>
      <c r="CM43" s="23" t="s">
        <v>738</v>
      </c>
      <c r="CN43" s="9"/>
      <c r="CO43" s="24" t="s">
        <v>156</v>
      </c>
      <c r="CP43" s="9" t="s">
        <v>739</v>
      </c>
      <c r="CQ43" s="22">
        <v>100</v>
      </c>
      <c r="CR43" s="9" t="s">
        <v>137</v>
      </c>
      <c r="CS43" s="22"/>
      <c r="CT43" s="22"/>
      <c r="CU43" s="25">
        <v>98.19</v>
      </c>
      <c r="CV43" s="26"/>
      <c r="CW43" s="26"/>
      <c r="CX43" s="10">
        <f t="shared" ref="CX43:CX46" si="37">+CU43/BQ43</f>
        <v>0.9819</v>
      </c>
      <c r="CY43" s="27" t="str">
        <f t="shared" si="2"/>
        <v>Óptimo</v>
      </c>
      <c r="CZ43" s="11"/>
      <c r="DA43" s="12" t="s">
        <v>158</v>
      </c>
      <c r="DB43" s="28">
        <f>+BQ43</f>
        <v>100</v>
      </c>
      <c r="DC43" s="29">
        <f t="shared" ref="DC43:DC46" si="38">+CU43</f>
        <v>98.19</v>
      </c>
      <c r="DD43" s="30">
        <f t="shared" si="5"/>
        <v>0.9819</v>
      </c>
      <c r="DE43" s="27" t="str">
        <f t="shared" si="6"/>
        <v>Óptimo</v>
      </c>
    </row>
    <row r="44" spans="1:109" ht="120" x14ac:dyDescent="0.25">
      <c r="A44" s="21" t="str">
        <f t="shared" si="0"/>
        <v>05016</v>
      </c>
      <c r="B44" s="9" t="s">
        <v>740</v>
      </c>
      <c r="C44" s="9" t="s">
        <v>109</v>
      </c>
      <c r="D44" s="9" t="s">
        <v>110</v>
      </c>
      <c r="E44" s="9" t="s">
        <v>111</v>
      </c>
      <c r="F44" s="9" t="s">
        <v>112</v>
      </c>
      <c r="G44" s="9" t="s">
        <v>113</v>
      </c>
      <c r="H44" s="9" t="s">
        <v>114</v>
      </c>
      <c r="I44" s="9" t="s">
        <v>115</v>
      </c>
      <c r="J44" s="9" t="s">
        <v>114</v>
      </c>
      <c r="K44" s="9" t="s">
        <v>116</v>
      </c>
      <c r="L44" s="9" t="s">
        <v>117</v>
      </c>
      <c r="M44" s="9" t="s">
        <v>118</v>
      </c>
      <c r="N44" s="9" t="s">
        <v>119</v>
      </c>
      <c r="O44" s="9" t="s">
        <v>116</v>
      </c>
      <c r="P44" s="9" t="s">
        <v>120</v>
      </c>
      <c r="Q44" s="9" t="s">
        <v>116</v>
      </c>
      <c r="R44" s="9" t="s">
        <v>121</v>
      </c>
      <c r="S44" s="9" t="s">
        <v>118</v>
      </c>
      <c r="T44" s="9" t="s">
        <v>122</v>
      </c>
      <c r="U44" s="9" t="s">
        <v>688</v>
      </c>
      <c r="V44" s="9" t="s">
        <v>689</v>
      </c>
      <c r="W44" s="9" t="s">
        <v>125</v>
      </c>
      <c r="X44" s="9" t="s">
        <v>741</v>
      </c>
      <c r="Y44" s="9" t="s">
        <v>742</v>
      </c>
      <c r="Z44" s="9" t="s">
        <v>743</v>
      </c>
      <c r="AA44" s="9" t="s">
        <v>744</v>
      </c>
      <c r="AB44" s="9" t="s">
        <v>130</v>
      </c>
      <c r="AC44" s="9" t="s">
        <v>131</v>
      </c>
      <c r="AD44" s="9" t="s">
        <v>132</v>
      </c>
      <c r="AE44" s="9" t="s">
        <v>745</v>
      </c>
      <c r="AF44" s="9" t="s">
        <v>132</v>
      </c>
      <c r="AG44" s="9" t="s">
        <v>436</v>
      </c>
      <c r="AH44" s="9" t="s">
        <v>135</v>
      </c>
      <c r="AI44" s="9" t="s">
        <v>136</v>
      </c>
      <c r="AJ44" s="9" t="s">
        <v>136</v>
      </c>
      <c r="AK44" s="9" t="s">
        <v>436</v>
      </c>
      <c r="AL44" s="9" t="s">
        <v>370</v>
      </c>
      <c r="AM44" s="9" t="s">
        <v>137</v>
      </c>
      <c r="AN44" s="9" t="s">
        <v>746</v>
      </c>
      <c r="AO44" s="9" t="s">
        <v>139</v>
      </c>
      <c r="AP44" s="9" t="s">
        <v>747</v>
      </c>
      <c r="AQ44" s="9" t="s">
        <v>141</v>
      </c>
      <c r="AR44" s="9" t="s">
        <v>142</v>
      </c>
      <c r="AS44" s="9"/>
      <c r="AT44" s="9" t="s">
        <v>535</v>
      </c>
      <c r="AU44" s="9" t="s">
        <v>536</v>
      </c>
      <c r="AV44" s="9" t="s">
        <v>537</v>
      </c>
      <c r="AW44" s="9" t="s">
        <v>146</v>
      </c>
      <c r="AX44" s="9" t="s">
        <v>147</v>
      </c>
      <c r="AY44" s="9" t="s">
        <v>148</v>
      </c>
      <c r="AZ44" s="9" t="s">
        <v>149</v>
      </c>
      <c r="BA44" s="9" t="s">
        <v>150</v>
      </c>
      <c r="BB44" s="9" t="s">
        <v>151</v>
      </c>
      <c r="BC44" s="9" t="s">
        <v>152</v>
      </c>
      <c r="BD44" s="9" t="s">
        <v>153</v>
      </c>
      <c r="BE44" s="9" t="s">
        <v>154</v>
      </c>
      <c r="BF44" s="22"/>
      <c r="BG44" s="22"/>
      <c r="BH44" s="22" t="s">
        <v>436</v>
      </c>
      <c r="BI44" s="22"/>
      <c r="BJ44" s="22"/>
      <c r="BK44" s="22" t="s">
        <v>436</v>
      </c>
      <c r="BL44" s="22"/>
      <c r="BM44" s="22"/>
      <c r="BN44" s="22" t="s">
        <v>436</v>
      </c>
      <c r="BO44" s="22"/>
      <c r="BP44" s="22"/>
      <c r="BQ44" s="22">
        <v>40</v>
      </c>
      <c r="BR44" s="9"/>
      <c r="BS44" s="9"/>
      <c r="BT44" s="9" t="s">
        <v>436</v>
      </c>
      <c r="BU44" s="9"/>
      <c r="BV44" s="9"/>
      <c r="BW44" s="9" t="s">
        <v>436</v>
      </c>
      <c r="BX44" s="9"/>
      <c r="BY44" s="9"/>
      <c r="BZ44" s="9">
        <v>40</v>
      </c>
      <c r="CA44" s="9" t="s">
        <v>436</v>
      </c>
      <c r="CB44" s="9" t="s">
        <v>436</v>
      </c>
      <c r="CC44" s="23" t="s">
        <v>155</v>
      </c>
      <c r="CD44" s="9"/>
      <c r="CE44" s="24" t="s">
        <v>156</v>
      </c>
      <c r="CF44" s="9" t="s">
        <v>436</v>
      </c>
      <c r="CG44" s="9" t="s">
        <v>436</v>
      </c>
      <c r="CH44" s="23" t="s">
        <v>155</v>
      </c>
      <c r="CI44" s="9"/>
      <c r="CJ44" s="24" t="s">
        <v>156</v>
      </c>
      <c r="CK44" s="9" t="s">
        <v>436</v>
      </c>
      <c r="CL44" s="9" t="s">
        <v>436</v>
      </c>
      <c r="CM44" s="23" t="s">
        <v>155</v>
      </c>
      <c r="CN44" s="9"/>
      <c r="CO44" s="24" t="s">
        <v>156</v>
      </c>
      <c r="CP44" s="9" t="s">
        <v>748</v>
      </c>
      <c r="CQ44" s="22">
        <v>40</v>
      </c>
      <c r="CR44" s="9" t="s">
        <v>137</v>
      </c>
      <c r="CS44" s="22"/>
      <c r="CT44" s="22"/>
      <c r="CU44" s="25">
        <v>38.9</v>
      </c>
      <c r="CV44" s="26"/>
      <c r="CW44" s="26"/>
      <c r="CX44" s="10">
        <f t="shared" si="37"/>
        <v>0.97249999999999992</v>
      </c>
      <c r="CY44" s="27" t="str">
        <f t="shared" si="2"/>
        <v>Óptimo</v>
      </c>
      <c r="CZ44" s="11"/>
      <c r="DA44" s="12" t="s">
        <v>158</v>
      </c>
      <c r="DB44" s="28">
        <f>+BQ44</f>
        <v>40</v>
      </c>
      <c r="DC44" s="29">
        <f t="shared" si="38"/>
        <v>38.9</v>
      </c>
      <c r="DD44" s="30">
        <f t="shared" si="5"/>
        <v>0.97249999999999992</v>
      </c>
      <c r="DE44" s="27" t="str">
        <f t="shared" si="6"/>
        <v>Óptimo</v>
      </c>
    </row>
    <row r="45" spans="1:109" ht="90" x14ac:dyDescent="0.25">
      <c r="A45" s="21" t="str">
        <f t="shared" si="0"/>
        <v>05016</v>
      </c>
      <c r="B45" s="9" t="s">
        <v>749</v>
      </c>
      <c r="C45" s="9" t="s">
        <v>109</v>
      </c>
      <c r="D45" s="9" t="s">
        <v>110</v>
      </c>
      <c r="E45" s="9" t="s">
        <v>111</v>
      </c>
      <c r="F45" s="9" t="s">
        <v>112</v>
      </c>
      <c r="G45" s="9" t="s">
        <v>113</v>
      </c>
      <c r="H45" s="9" t="s">
        <v>114</v>
      </c>
      <c r="I45" s="9" t="s">
        <v>115</v>
      </c>
      <c r="J45" s="9" t="s">
        <v>114</v>
      </c>
      <c r="K45" s="9" t="s">
        <v>116</v>
      </c>
      <c r="L45" s="9" t="s">
        <v>117</v>
      </c>
      <c r="M45" s="9" t="s">
        <v>118</v>
      </c>
      <c r="N45" s="9" t="s">
        <v>119</v>
      </c>
      <c r="O45" s="9" t="s">
        <v>116</v>
      </c>
      <c r="P45" s="9" t="s">
        <v>120</v>
      </c>
      <c r="Q45" s="9" t="s">
        <v>116</v>
      </c>
      <c r="R45" s="9" t="s">
        <v>121</v>
      </c>
      <c r="S45" s="9" t="s">
        <v>118</v>
      </c>
      <c r="T45" s="9" t="s">
        <v>122</v>
      </c>
      <c r="U45" s="9" t="s">
        <v>688</v>
      </c>
      <c r="V45" s="9" t="s">
        <v>689</v>
      </c>
      <c r="W45" s="9" t="s">
        <v>125</v>
      </c>
      <c r="X45" s="9" t="s">
        <v>750</v>
      </c>
      <c r="Y45" s="9" t="s">
        <v>751</v>
      </c>
      <c r="Z45" s="9" t="s">
        <v>752</v>
      </c>
      <c r="AA45" s="9" t="s">
        <v>753</v>
      </c>
      <c r="AB45" s="9" t="s">
        <v>130</v>
      </c>
      <c r="AC45" s="9" t="s">
        <v>131</v>
      </c>
      <c r="AD45" s="9" t="s">
        <v>132</v>
      </c>
      <c r="AE45" s="9" t="s">
        <v>754</v>
      </c>
      <c r="AF45" s="9" t="s">
        <v>132</v>
      </c>
      <c r="AG45" s="9" t="s">
        <v>755</v>
      </c>
      <c r="AH45" s="9" t="s">
        <v>135</v>
      </c>
      <c r="AI45" s="9" t="s">
        <v>136</v>
      </c>
      <c r="AJ45" s="9" t="s">
        <v>136</v>
      </c>
      <c r="AK45" s="9" t="s">
        <v>756</v>
      </c>
      <c r="AL45" s="9" t="s">
        <v>327</v>
      </c>
      <c r="AM45" s="9" t="s">
        <v>137</v>
      </c>
      <c r="AN45" s="9" t="s">
        <v>138</v>
      </c>
      <c r="AO45" s="9" t="s">
        <v>139</v>
      </c>
      <c r="AP45" s="9" t="s">
        <v>698</v>
      </c>
      <c r="AQ45" s="9" t="s">
        <v>141</v>
      </c>
      <c r="AR45" s="9" t="s">
        <v>171</v>
      </c>
      <c r="AS45" s="9"/>
      <c r="AT45" s="9" t="s">
        <v>488</v>
      </c>
      <c r="AU45" s="9" t="s">
        <v>489</v>
      </c>
      <c r="AV45" s="9" t="s">
        <v>490</v>
      </c>
      <c r="AW45" s="9" t="s">
        <v>146</v>
      </c>
      <c r="AX45" s="9" t="s">
        <v>147</v>
      </c>
      <c r="AY45" s="9" t="s">
        <v>148</v>
      </c>
      <c r="AZ45" s="9" t="s">
        <v>149</v>
      </c>
      <c r="BA45" s="9" t="s">
        <v>150</v>
      </c>
      <c r="BB45" s="9" t="s">
        <v>151</v>
      </c>
      <c r="BC45" s="9" t="s">
        <v>152</v>
      </c>
      <c r="BD45" s="9" t="s">
        <v>153</v>
      </c>
      <c r="BE45" s="9" t="s">
        <v>154</v>
      </c>
      <c r="BF45" s="22"/>
      <c r="BG45" s="22"/>
      <c r="BH45" s="22" t="s">
        <v>755</v>
      </c>
      <c r="BI45" s="22"/>
      <c r="BJ45" s="22"/>
      <c r="BK45" s="22" t="s">
        <v>755</v>
      </c>
      <c r="BL45" s="22"/>
      <c r="BM45" s="22"/>
      <c r="BN45" s="22" t="s">
        <v>755</v>
      </c>
      <c r="BO45" s="22"/>
      <c r="BP45" s="22"/>
      <c r="BQ45" s="22">
        <v>99</v>
      </c>
      <c r="BR45" s="9"/>
      <c r="BS45" s="9"/>
      <c r="BT45" s="9" t="s">
        <v>757</v>
      </c>
      <c r="BU45" s="9"/>
      <c r="BV45" s="9"/>
      <c r="BW45" s="9" t="s">
        <v>758</v>
      </c>
      <c r="BX45" s="9"/>
      <c r="BY45" s="9"/>
      <c r="BZ45" s="9">
        <v>99.68</v>
      </c>
      <c r="CA45" s="9" t="s">
        <v>755</v>
      </c>
      <c r="CB45" s="9" t="s">
        <v>757</v>
      </c>
      <c r="CC45" s="23" t="s">
        <v>759</v>
      </c>
      <c r="CD45" s="9"/>
      <c r="CE45" s="24" t="s">
        <v>156</v>
      </c>
      <c r="CF45" s="9" t="s">
        <v>755</v>
      </c>
      <c r="CG45" s="9" t="s">
        <v>758</v>
      </c>
      <c r="CH45" s="23" t="s">
        <v>760</v>
      </c>
      <c r="CI45" s="9"/>
      <c r="CJ45" s="24" t="s">
        <v>156</v>
      </c>
      <c r="CK45" s="9" t="s">
        <v>755</v>
      </c>
      <c r="CL45" s="9" t="s">
        <v>761</v>
      </c>
      <c r="CM45" s="23" t="s">
        <v>762</v>
      </c>
      <c r="CN45" s="9"/>
      <c r="CO45" s="24" t="s">
        <v>156</v>
      </c>
      <c r="CP45" s="9" t="s">
        <v>763</v>
      </c>
      <c r="CQ45" s="22">
        <v>99</v>
      </c>
      <c r="CR45" s="9" t="s">
        <v>137</v>
      </c>
      <c r="CS45" s="22"/>
      <c r="CT45" s="22"/>
      <c r="CU45" s="25">
        <v>99.17</v>
      </c>
      <c r="CV45" s="26"/>
      <c r="CW45" s="26"/>
      <c r="CX45" s="10">
        <f t="shared" si="37"/>
        <v>1.0017171717171718</v>
      </c>
      <c r="CY45" s="27" t="str">
        <f t="shared" si="2"/>
        <v>Óptimo</v>
      </c>
      <c r="CZ45" s="11"/>
      <c r="DA45" s="12" t="s">
        <v>158</v>
      </c>
      <c r="DB45" s="28">
        <f>+BQ45</f>
        <v>99</v>
      </c>
      <c r="DC45" s="29">
        <f t="shared" si="38"/>
        <v>99.17</v>
      </c>
      <c r="DD45" s="30">
        <f t="shared" si="5"/>
        <v>1.0017171717171718</v>
      </c>
      <c r="DE45" s="27" t="str">
        <f t="shared" si="6"/>
        <v>Óptimo</v>
      </c>
    </row>
    <row r="46" spans="1:109" ht="120" x14ac:dyDescent="0.25">
      <c r="A46" s="21" t="str">
        <f t="shared" si="0"/>
        <v>05016</v>
      </c>
      <c r="B46" s="9" t="s">
        <v>764</v>
      </c>
      <c r="C46" s="9" t="s">
        <v>109</v>
      </c>
      <c r="D46" s="9" t="s">
        <v>110</v>
      </c>
      <c r="E46" s="9" t="s">
        <v>111</v>
      </c>
      <c r="F46" s="9" t="s">
        <v>112</v>
      </c>
      <c r="G46" s="9" t="s">
        <v>113</v>
      </c>
      <c r="H46" s="9" t="s">
        <v>114</v>
      </c>
      <c r="I46" s="9" t="s">
        <v>115</v>
      </c>
      <c r="J46" s="9" t="s">
        <v>114</v>
      </c>
      <c r="K46" s="9" t="s">
        <v>116</v>
      </c>
      <c r="L46" s="9" t="s">
        <v>117</v>
      </c>
      <c r="M46" s="9" t="s">
        <v>118</v>
      </c>
      <c r="N46" s="9" t="s">
        <v>119</v>
      </c>
      <c r="O46" s="9" t="s">
        <v>116</v>
      </c>
      <c r="P46" s="9" t="s">
        <v>120</v>
      </c>
      <c r="Q46" s="9" t="s">
        <v>116</v>
      </c>
      <c r="R46" s="9" t="s">
        <v>121</v>
      </c>
      <c r="S46" s="9" t="s">
        <v>118</v>
      </c>
      <c r="T46" s="9" t="s">
        <v>122</v>
      </c>
      <c r="U46" s="9" t="s">
        <v>688</v>
      </c>
      <c r="V46" s="9" t="s">
        <v>689</v>
      </c>
      <c r="W46" s="9" t="s">
        <v>125</v>
      </c>
      <c r="X46" s="9" t="s">
        <v>765</v>
      </c>
      <c r="Y46" s="9" t="s">
        <v>766</v>
      </c>
      <c r="Z46" s="9" t="s">
        <v>767</v>
      </c>
      <c r="AA46" s="9" t="s">
        <v>768</v>
      </c>
      <c r="AB46" s="9" t="s">
        <v>130</v>
      </c>
      <c r="AC46" s="9" t="s">
        <v>131</v>
      </c>
      <c r="AD46" s="9" t="s">
        <v>132</v>
      </c>
      <c r="AE46" s="9" t="s">
        <v>769</v>
      </c>
      <c r="AF46" s="9" t="s">
        <v>132</v>
      </c>
      <c r="AG46" s="9" t="s">
        <v>770</v>
      </c>
      <c r="AH46" s="9" t="s">
        <v>135</v>
      </c>
      <c r="AI46" s="9" t="s">
        <v>136</v>
      </c>
      <c r="AJ46" s="9" t="s">
        <v>136</v>
      </c>
      <c r="AK46" s="9" t="s">
        <v>771</v>
      </c>
      <c r="AL46" s="9" t="s">
        <v>327</v>
      </c>
      <c r="AM46" s="9" t="s">
        <v>137</v>
      </c>
      <c r="AN46" s="9" t="s">
        <v>180</v>
      </c>
      <c r="AO46" s="9" t="s">
        <v>139</v>
      </c>
      <c r="AP46" s="9" t="s">
        <v>772</v>
      </c>
      <c r="AQ46" s="9" t="s">
        <v>141</v>
      </c>
      <c r="AR46" s="9" t="s">
        <v>171</v>
      </c>
      <c r="AS46" s="9"/>
      <c r="AT46" s="9" t="s">
        <v>329</v>
      </c>
      <c r="AU46" s="9" t="s">
        <v>330</v>
      </c>
      <c r="AV46" s="9" t="s">
        <v>331</v>
      </c>
      <c r="AW46" s="9" t="s">
        <v>146</v>
      </c>
      <c r="AX46" s="9" t="s">
        <v>147</v>
      </c>
      <c r="AY46" s="9" t="s">
        <v>148</v>
      </c>
      <c r="AZ46" s="9" t="s">
        <v>149</v>
      </c>
      <c r="BA46" s="9" t="s">
        <v>150</v>
      </c>
      <c r="BB46" s="9" t="s">
        <v>151</v>
      </c>
      <c r="BC46" s="9" t="s">
        <v>152</v>
      </c>
      <c r="BD46" s="9" t="s">
        <v>153</v>
      </c>
      <c r="BE46" s="9" t="s">
        <v>154</v>
      </c>
      <c r="BF46" s="22"/>
      <c r="BG46" s="22"/>
      <c r="BH46" s="22" t="s">
        <v>134</v>
      </c>
      <c r="BI46" s="22"/>
      <c r="BJ46" s="22"/>
      <c r="BK46" s="22" t="s">
        <v>190</v>
      </c>
      <c r="BL46" s="22"/>
      <c r="BM46" s="22"/>
      <c r="BN46" s="22" t="s">
        <v>264</v>
      </c>
      <c r="BO46" s="22"/>
      <c r="BP46" s="22"/>
      <c r="BQ46" s="22">
        <v>85</v>
      </c>
      <c r="BR46" s="9"/>
      <c r="BS46" s="9"/>
      <c r="BT46" s="9" t="s">
        <v>557</v>
      </c>
      <c r="BU46" s="9"/>
      <c r="BV46" s="9"/>
      <c r="BW46" s="9" t="s">
        <v>343</v>
      </c>
      <c r="BX46" s="9"/>
      <c r="BY46" s="9"/>
      <c r="BZ46" s="9">
        <v>41.01</v>
      </c>
      <c r="CA46" s="9" t="s">
        <v>134</v>
      </c>
      <c r="CB46" s="9" t="s">
        <v>557</v>
      </c>
      <c r="CC46" s="23" t="s">
        <v>773</v>
      </c>
      <c r="CD46" s="9" t="s">
        <v>312</v>
      </c>
      <c r="CE46" s="33" t="s">
        <v>284</v>
      </c>
      <c r="CF46" s="9" t="s">
        <v>190</v>
      </c>
      <c r="CG46" s="9" t="s">
        <v>343</v>
      </c>
      <c r="CH46" s="23" t="s">
        <v>774</v>
      </c>
      <c r="CI46" s="9"/>
      <c r="CJ46" s="24" t="s">
        <v>156</v>
      </c>
      <c r="CK46" s="9" t="s">
        <v>264</v>
      </c>
      <c r="CL46" s="9" t="s">
        <v>775</v>
      </c>
      <c r="CM46" s="23" t="s">
        <v>776</v>
      </c>
      <c r="CN46" s="9" t="s">
        <v>312</v>
      </c>
      <c r="CO46" s="33" t="s">
        <v>284</v>
      </c>
      <c r="CP46" s="9" t="s">
        <v>777</v>
      </c>
      <c r="CQ46" s="22">
        <v>85</v>
      </c>
      <c r="CR46" s="9" t="s">
        <v>137</v>
      </c>
      <c r="CS46" s="22"/>
      <c r="CT46" s="22"/>
      <c r="CU46" s="25">
        <v>89</v>
      </c>
      <c r="CV46" s="26"/>
      <c r="CW46" s="26"/>
      <c r="CX46" s="10">
        <f t="shared" si="37"/>
        <v>1.0470588235294118</v>
      </c>
      <c r="CY46" s="27" t="str">
        <f t="shared" si="2"/>
        <v>Óptimo</v>
      </c>
      <c r="CZ46" s="11"/>
      <c r="DA46" s="12" t="s">
        <v>158</v>
      </c>
      <c r="DB46" s="28">
        <f>+BQ46</f>
        <v>85</v>
      </c>
      <c r="DC46" s="29">
        <f t="shared" si="38"/>
        <v>89</v>
      </c>
      <c r="DD46" s="30">
        <f t="shared" si="5"/>
        <v>1.0470588235294118</v>
      </c>
      <c r="DE46" s="27" t="str">
        <f t="shared" si="6"/>
        <v>Óptimo</v>
      </c>
    </row>
    <row r="47" spans="1:109" ht="150" x14ac:dyDescent="0.25">
      <c r="A47" s="21" t="str">
        <f t="shared" si="0"/>
        <v>05016</v>
      </c>
      <c r="B47" s="9" t="s">
        <v>778</v>
      </c>
      <c r="C47" s="9" t="s">
        <v>109</v>
      </c>
      <c r="D47" s="9" t="s">
        <v>110</v>
      </c>
      <c r="E47" s="9" t="s">
        <v>111</v>
      </c>
      <c r="F47" s="9" t="s">
        <v>112</v>
      </c>
      <c r="G47" s="9" t="s">
        <v>113</v>
      </c>
      <c r="H47" s="9" t="s">
        <v>114</v>
      </c>
      <c r="I47" s="9" t="s">
        <v>115</v>
      </c>
      <c r="J47" s="9" t="s">
        <v>114</v>
      </c>
      <c r="K47" s="9" t="s">
        <v>116</v>
      </c>
      <c r="L47" s="9" t="s">
        <v>117</v>
      </c>
      <c r="M47" s="9" t="s">
        <v>118</v>
      </c>
      <c r="N47" s="9" t="s">
        <v>119</v>
      </c>
      <c r="O47" s="9" t="s">
        <v>116</v>
      </c>
      <c r="P47" s="9" t="s">
        <v>120</v>
      </c>
      <c r="Q47" s="9" t="s">
        <v>116</v>
      </c>
      <c r="R47" s="9" t="s">
        <v>121</v>
      </c>
      <c r="S47" s="9" t="s">
        <v>118</v>
      </c>
      <c r="T47" s="9" t="s">
        <v>122</v>
      </c>
      <c r="U47" s="9" t="s">
        <v>688</v>
      </c>
      <c r="V47" s="9" t="s">
        <v>689</v>
      </c>
      <c r="W47" s="9" t="s">
        <v>125</v>
      </c>
      <c r="X47" s="9" t="s">
        <v>779</v>
      </c>
      <c r="Y47" s="9" t="s">
        <v>780</v>
      </c>
      <c r="Z47" s="9" t="s">
        <v>767</v>
      </c>
      <c r="AA47" s="9" t="s">
        <v>781</v>
      </c>
      <c r="AB47" s="9" t="s">
        <v>130</v>
      </c>
      <c r="AC47" s="9" t="s">
        <v>131</v>
      </c>
      <c r="AD47" s="9" t="s">
        <v>164</v>
      </c>
      <c r="AE47" s="9" t="s">
        <v>782</v>
      </c>
      <c r="AF47" s="9" t="s">
        <v>447</v>
      </c>
      <c r="AG47" s="9" t="s">
        <v>783</v>
      </c>
      <c r="AH47" s="9" t="s">
        <v>135</v>
      </c>
      <c r="AI47" s="9" t="s">
        <v>136</v>
      </c>
      <c r="AJ47" s="9" t="s">
        <v>136</v>
      </c>
      <c r="AK47" s="9" t="s">
        <v>784</v>
      </c>
      <c r="AL47" s="9" t="s">
        <v>327</v>
      </c>
      <c r="AM47" s="9" t="s">
        <v>169</v>
      </c>
      <c r="AN47" s="9" t="s">
        <v>180</v>
      </c>
      <c r="AO47" s="9" t="s">
        <v>139</v>
      </c>
      <c r="AP47" s="9" t="s">
        <v>785</v>
      </c>
      <c r="AQ47" s="9" t="s">
        <v>141</v>
      </c>
      <c r="AR47" s="9" t="s">
        <v>171</v>
      </c>
      <c r="AS47" s="9"/>
      <c r="AT47" s="9" t="s">
        <v>329</v>
      </c>
      <c r="AU47" s="9" t="s">
        <v>330</v>
      </c>
      <c r="AV47" s="9" t="s">
        <v>331</v>
      </c>
      <c r="AW47" s="9" t="s">
        <v>146</v>
      </c>
      <c r="AX47" s="9" t="s">
        <v>147</v>
      </c>
      <c r="AY47" s="9" t="s">
        <v>148</v>
      </c>
      <c r="AZ47" s="9" t="s">
        <v>149</v>
      </c>
      <c r="BA47" s="9" t="s">
        <v>150</v>
      </c>
      <c r="BB47" s="9" t="s">
        <v>151</v>
      </c>
      <c r="BC47" s="9" t="s">
        <v>152</v>
      </c>
      <c r="BD47" s="9" t="s">
        <v>153</v>
      </c>
      <c r="BE47" s="9" t="s">
        <v>154</v>
      </c>
      <c r="BF47" s="22"/>
      <c r="BG47" s="22"/>
      <c r="BH47" s="22">
        <v>18000</v>
      </c>
      <c r="BI47" s="22"/>
      <c r="BJ47" s="22"/>
      <c r="BK47" s="22">
        <v>1000</v>
      </c>
      <c r="BL47" s="22"/>
      <c r="BM47" s="22"/>
      <c r="BN47" s="22">
        <v>25500</v>
      </c>
      <c r="BO47" s="22"/>
      <c r="BP47" s="22"/>
      <c r="BQ47" s="22">
        <v>25500</v>
      </c>
      <c r="BR47" s="9"/>
      <c r="BS47" s="9"/>
      <c r="BT47" s="9">
        <v>8.9359999999999999</v>
      </c>
      <c r="BU47" s="9"/>
      <c r="BV47" s="9"/>
      <c r="BW47" s="9">
        <v>23092.063999999998</v>
      </c>
      <c r="BX47" s="9"/>
      <c r="BY47" s="9"/>
      <c r="BZ47" s="9">
        <v>15316</v>
      </c>
      <c r="CA47" s="9" t="s">
        <v>786</v>
      </c>
      <c r="CB47" s="9" t="s">
        <v>787</v>
      </c>
      <c r="CC47" s="23" t="s">
        <v>788</v>
      </c>
      <c r="CD47" s="9" t="s">
        <v>312</v>
      </c>
      <c r="CE47" s="33" t="s">
        <v>284</v>
      </c>
      <c r="CF47" s="9" t="s">
        <v>789</v>
      </c>
      <c r="CG47" s="9" t="s">
        <v>790</v>
      </c>
      <c r="CH47" s="23" t="s">
        <v>791</v>
      </c>
      <c r="CI47" s="9"/>
      <c r="CJ47" s="24" t="s">
        <v>156</v>
      </c>
      <c r="CK47" s="9" t="s">
        <v>792</v>
      </c>
      <c r="CL47" s="9" t="s">
        <v>793</v>
      </c>
      <c r="CM47" s="23" t="s">
        <v>794</v>
      </c>
      <c r="CN47" s="9"/>
      <c r="CO47" s="24" t="s">
        <v>156</v>
      </c>
      <c r="CP47" s="9" t="s">
        <v>795</v>
      </c>
      <c r="CQ47" s="22">
        <v>70000</v>
      </c>
      <c r="CR47" s="9" t="s">
        <v>169</v>
      </c>
      <c r="CS47" s="22"/>
      <c r="CT47" s="22"/>
      <c r="CU47" s="25">
        <v>18912</v>
      </c>
      <c r="CV47" s="26"/>
      <c r="CW47" s="26"/>
      <c r="CX47" s="13">
        <f>+((SUM(CS47:CU47)/SUM(BO47:BQ47)))</f>
        <v>0.74164705882352944</v>
      </c>
      <c r="CY47" s="27" t="str">
        <f t="shared" si="2"/>
        <v>Mejorable</v>
      </c>
      <c r="CZ47" s="11"/>
      <c r="DA47" s="12"/>
      <c r="DB47" s="28">
        <f>+SUM(BF47:BQ47)</f>
        <v>70000</v>
      </c>
      <c r="DC47" s="29">
        <f>+BR47+BS47+BT47+BU47+BV47+BW47+BX47+BY47+BZ47+CS47+CT47+CU47</f>
        <v>57329</v>
      </c>
      <c r="DD47" s="30">
        <f t="shared" si="5"/>
        <v>0.81898571428571432</v>
      </c>
      <c r="DE47" s="27" t="str">
        <f t="shared" si="6"/>
        <v>Óptimo</v>
      </c>
    </row>
    <row r="48" spans="1:109" ht="120" x14ac:dyDescent="0.25">
      <c r="A48" s="21" t="str">
        <f t="shared" si="0"/>
        <v>05016</v>
      </c>
      <c r="B48" s="9" t="s">
        <v>796</v>
      </c>
      <c r="C48" s="9" t="s">
        <v>109</v>
      </c>
      <c r="D48" s="9" t="s">
        <v>110</v>
      </c>
      <c r="E48" s="9" t="s">
        <v>111</v>
      </c>
      <c r="F48" s="9" t="s">
        <v>112</v>
      </c>
      <c r="G48" s="9" t="s">
        <v>113</v>
      </c>
      <c r="H48" s="9" t="s">
        <v>114</v>
      </c>
      <c r="I48" s="9" t="s">
        <v>115</v>
      </c>
      <c r="J48" s="9" t="s">
        <v>114</v>
      </c>
      <c r="K48" s="9" t="s">
        <v>116</v>
      </c>
      <c r="L48" s="9" t="s">
        <v>117</v>
      </c>
      <c r="M48" s="9" t="s">
        <v>118</v>
      </c>
      <c r="N48" s="9" t="s">
        <v>119</v>
      </c>
      <c r="O48" s="9" t="s">
        <v>116</v>
      </c>
      <c r="P48" s="9" t="s">
        <v>120</v>
      </c>
      <c r="Q48" s="9" t="s">
        <v>116</v>
      </c>
      <c r="R48" s="9" t="s">
        <v>121</v>
      </c>
      <c r="S48" s="9" t="s">
        <v>118</v>
      </c>
      <c r="T48" s="9" t="s">
        <v>122</v>
      </c>
      <c r="U48" s="9" t="s">
        <v>688</v>
      </c>
      <c r="V48" s="9" t="s">
        <v>689</v>
      </c>
      <c r="W48" s="9" t="s">
        <v>174</v>
      </c>
      <c r="X48" s="9" t="s">
        <v>797</v>
      </c>
      <c r="Y48" s="9" t="s">
        <v>798</v>
      </c>
      <c r="Z48" s="9" t="s">
        <v>767</v>
      </c>
      <c r="AA48" s="9" t="s">
        <v>799</v>
      </c>
      <c r="AB48" s="9" t="s">
        <v>130</v>
      </c>
      <c r="AC48" s="9" t="s">
        <v>434</v>
      </c>
      <c r="AD48" s="9" t="s">
        <v>132</v>
      </c>
      <c r="AE48" s="9" t="s">
        <v>800</v>
      </c>
      <c r="AF48" s="9" t="s">
        <v>132</v>
      </c>
      <c r="AG48" s="9" t="s">
        <v>134</v>
      </c>
      <c r="AH48" s="9" t="s">
        <v>135</v>
      </c>
      <c r="AI48" s="9" t="s">
        <v>136</v>
      </c>
      <c r="AJ48" s="9" t="s">
        <v>136</v>
      </c>
      <c r="AK48" s="9" t="s">
        <v>134</v>
      </c>
      <c r="AL48" s="9" t="s">
        <v>135</v>
      </c>
      <c r="AM48" s="9" t="s">
        <v>137</v>
      </c>
      <c r="AN48" s="9" t="s">
        <v>180</v>
      </c>
      <c r="AO48" s="9" t="s">
        <v>801</v>
      </c>
      <c r="AP48" s="9" t="s">
        <v>487</v>
      </c>
      <c r="AQ48" s="9" t="s">
        <v>141</v>
      </c>
      <c r="AR48" s="9" t="s">
        <v>171</v>
      </c>
      <c r="AS48" s="9"/>
      <c r="AT48" s="9" t="s">
        <v>488</v>
      </c>
      <c r="AU48" s="9" t="s">
        <v>489</v>
      </c>
      <c r="AV48" s="9" t="s">
        <v>490</v>
      </c>
      <c r="AW48" s="9" t="s">
        <v>146</v>
      </c>
      <c r="AX48" s="9" t="s">
        <v>147</v>
      </c>
      <c r="AY48" s="9" t="s">
        <v>148</v>
      </c>
      <c r="AZ48" s="9" t="s">
        <v>149</v>
      </c>
      <c r="BA48" s="9" t="s">
        <v>150</v>
      </c>
      <c r="BB48" s="9" t="s">
        <v>151</v>
      </c>
      <c r="BC48" s="9" t="s">
        <v>152</v>
      </c>
      <c r="BD48" s="9" t="s">
        <v>153</v>
      </c>
      <c r="BE48" s="9" t="s">
        <v>154</v>
      </c>
      <c r="BF48" s="22"/>
      <c r="BG48" s="22"/>
      <c r="BH48" s="22"/>
      <c r="BI48" s="22"/>
      <c r="BJ48" s="22"/>
      <c r="BK48" s="22" t="s">
        <v>263</v>
      </c>
      <c r="BL48" s="22"/>
      <c r="BM48" s="22"/>
      <c r="BN48" s="22"/>
      <c r="BO48" s="22"/>
      <c r="BP48" s="22"/>
      <c r="BQ48" s="22">
        <v>100</v>
      </c>
      <c r="BR48" s="9"/>
      <c r="BS48" s="9"/>
      <c r="BT48" s="9"/>
      <c r="BU48" s="9"/>
      <c r="BV48" s="9"/>
      <c r="BW48" s="9" t="s">
        <v>802</v>
      </c>
      <c r="BX48" s="9"/>
      <c r="BY48" s="9"/>
      <c r="BZ48" s="9"/>
      <c r="CA48" s="9" t="s">
        <v>136</v>
      </c>
      <c r="CB48" s="9" t="s">
        <v>136</v>
      </c>
      <c r="CC48" s="23" t="s">
        <v>149</v>
      </c>
      <c r="CD48" s="9"/>
      <c r="CE48" s="35" t="s">
        <v>438</v>
      </c>
      <c r="CF48" s="9" t="s">
        <v>263</v>
      </c>
      <c r="CG48" s="9" t="s">
        <v>802</v>
      </c>
      <c r="CH48" s="23" t="s">
        <v>803</v>
      </c>
      <c r="CI48" s="9"/>
      <c r="CJ48" s="24" t="s">
        <v>156</v>
      </c>
      <c r="CK48" s="9" t="s">
        <v>263</v>
      </c>
      <c r="CL48" s="9" t="s">
        <v>802</v>
      </c>
      <c r="CM48" s="23" t="s">
        <v>803</v>
      </c>
      <c r="CN48" s="9"/>
      <c r="CO48" s="24" t="s">
        <v>156</v>
      </c>
      <c r="CP48" s="9" t="s">
        <v>804</v>
      </c>
      <c r="CQ48" s="22">
        <v>100</v>
      </c>
      <c r="CR48" s="9" t="s">
        <v>137</v>
      </c>
      <c r="CS48" s="22"/>
      <c r="CT48" s="22"/>
      <c r="CU48" s="25">
        <v>115.1</v>
      </c>
      <c r="CV48" s="26"/>
      <c r="CW48" s="26"/>
      <c r="CX48" s="10">
        <f>+CU48/BQ48</f>
        <v>1.151</v>
      </c>
      <c r="CY48" s="27" t="str">
        <f t="shared" si="2"/>
        <v>Óptimo</v>
      </c>
      <c r="CZ48" s="11"/>
      <c r="DA48" s="12" t="s">
        <v>158</v>
      </c>
      <c r="DB48" s="28">
        <f>+BQ48</f>
        <v>100</v>
      </c>
      <c r="DC48" s="29">
        <f>+CU48</f>
        <v>115.1</v>
      </c>
      <c r="DD48" s="30">
        <f t="shared" si="5"/>
        <v>1.151</v>
      </c>
      <c r="DE48" s="27" t="str">
        <f t="shared" si="6"/>
        <v>Óptimo</v>
      </c>
    </row>
    <row r="49" spans="1:109" ht="150" x14ac:dyDescent="0.25">
      <c r="A49" s="21" t="str">
        <f t="shared" si="0"/>
        <v>05016</v>
      </c>
      <c r="B49" s="9" t="s">
        <v>805</v>
      </c>
      <c r="C49" s="9" t="s">
        <v>109</v>
      </c>
      <c r="D49" s="9" t="s">
        <v>110</v>
      </c>
      <c r="E49" s="9" t="s">
        <v>111</v>
      </c>
      <c r="F49" s="9" t="s">
        <v>112</v>
      </c>
      <c r="G49" s="9" t="s">
        <v>113</v>
      </c>
      <c r="H49" s="9" t="s">
        <v>114</v>
      </c>
      <c r="I49" s="9" t="s">
        <v>115</v>
      </c>
      <c r="J49" s="9" t="s">
        <v>114</v>
      </c>
      <c r="K49" s="9" t="s">
        <v>116</v>
      </c>
      <c r="L49" s="9" t="s">
        <v>117</v>
      </c>
      <c r="M49" s="9" t="s">
        <v>118</v>
      </c>
      <c r="N49" s="9" t="s">
        <v>119</v>
      </c>
      <c r="O49" s="9" t="s">
        <v>116</v>
      </c>
      <c r="P49" s="9" t="s">
        <v>120</v>
      </c>
      <c r="Q49" s="9" t="s">
        <v>116</v>
      </c>
      <c r="R49" s="9" t="s">
        <v>121</v>
      </c>
      <c r="S49" s="9" t="s">
        <v>118</v>
      </c>
      <c r="T49" s="9" t="s">
        <v>122</v>
      </c>
      <c r="U49" s="9" t="s">
        <v>688</v>
      </c>
      <c r="V49" s="9" t="s">
        <v>689</v>
      </c>
      <c r="W49" s="9" t="s">
        <v>125</v>
      </c>
      <c r="X49" s="9" t="s">
        <v>806</v>
      </c>
      <c r="Y49" s="9" t="s">
        <v>807</v>
      </c>
      <c r="Z49" s="9" t="s">
        <v>808</v>
      </c>
      <c r="AA49" s="9" t="s">
        <v>809</v>
      </c>
      <c r="AB49" s="9" t="s">
        <v>130</v>
      </c>
      <c r="AC49" s="9" t="s">
        <v>131</v>
      </c>
      <c r="AD49" s="9" t="s">
        <v>164</v>
      </c>
      <c r="AE49" s="9" t="s">
        <v>810</v>
      </c>
      <c r="AF49" s="9" t="s">
        <v>811</v>
      </c>
      <c r="AG49" s="9" t="s">
        <v>812</v>
      </c>
      <c r="AH49" s="9" t="s">
        <v>135</v>
      </c>
      <c r="AI49" s="9" t="s">
        <v>136</v>
      </c>
      <c r="AJ49" s="9" t="s">
        <v>136</v>
      </c>
      <c r="AK49" s="9" t="s">
        <v>813</v>
      </c>
      <c r="AL49" s="9" t="s">
        <v>327</v>
      </c>
      <c r="AM49" s="9" t="s">
        <v>169</v>
      </c>
      <c r="AN49" s="9" t="s">
        <v>180</v>
      </c>
      <c r="AO49" s="9" t="s">
        <v>139</v>
      </c>
      <c r="AP49" s="9" t="s">
        <v>814</v>
      </c>
      <c r="AQ49" s="9" t="s">
        <v>141</v>
      </c>
      <c r="AR49" s="9" t="s">
        <v>171</v>
      </c>
      <c r="AS49" s="9"/>
      <c r="AT49" s="9" t="s">
        <v>329</v>
      </c>
      <c r="AU49" s="9" t="s">
        <v>330</v>
      </c>
      <c r="AV49" s="9" t="s">
        <v>331</v>
      </c>
      <c r="AW49" s="9" t="s">
        <v>146</v>
      </c>
      <c r="AX49" s="9" t="s">
        <v>147</v>
      </c>
      <c r="AY49" s="9" t="s">
        <v>148</v>
      </c>
      <c r="AZ49" s="9" t="s">
        <v>149</v>
      </c>
      <c r="BA49" s="9" t="s">
        <v>150</v>
      </c>
      <c r="BB49" s="9" t="s">
        <v>151</v>
      </c>
      <c r="BC49" s="9" t="s">
        <v>152</v>
      </c>
      <c r="BD49" s="9" t="s">
        <v>153</v>
      </c>
      <c r="BE49" s="9" t="s">
        <v>154</v>
      </c>
      <c r="BF49" s="22"/>
      <c r="BG49" s="22"/>
      <c r="BH49" s="22">
        <v>15000</v>
      </c>
      <c r="BI49" s="22"/>
      <c r="BJ49" s="22"/>
      <c r="BK49" s="22">
        <v>35000</v>
      </c>
      <c r="BL49" s="22"/>
      <c r="BM49" s="22"/>
      <c r="BN49" s="22">
        <v>20000</v>
      </c>
      <c r="BO49" s="22"/>
      <c r="BP49" s="22"/>
      <c r="BQ49" s="22">
        <v>35000</v>
      </c>
      <c r="BR49" s="9"/>
      <c r="BS49" s="9"/>
      <c r="BT49" s="9">
        <v>20221</v>
      </c>
      <c r="BU49" s="9"/>
      <c r="BV49" s="9"/>
      <c r="BW49" s="9">
        <v>29373</v>
      </c>
      <c r="BX49" s="9"/>
      <c r="BY49" s="9"/>
      <c r="BZ49" s="9">
        <v>25606</v>
      </c>
      <c r="CA49" s="9" t="s">
        <v>815</v>
      </c>
      <c r="CB49" s="9" t="s">
        <v>816</v>
      </c>
      <c r="CC49" s="23" t="s">
        <v>817</v>
      </c>
      <c r="CD49" s="9" t="s">
        <v>312</v>
      </c>
      <c r="CE49" s="32" t="s">
        <v>247</v>
      </c>
      <c r="CF49" s="9" t="s">
        <v>818</v>
      </c>
      <c r="CG49" s="9" t="s">
        <v>819</v>
      </c>
      <c r="CH49" s="23" t="s">
        <v>820</v>
      </c>
      <c r="CI49" s="9"/>
      <c r="CJ49" s="24" t="s">
        <v>156</v>
      </c>
      <c r="CK49" s="9" t="s">
        <v>783</v>
      </c>
      <c r="CL49" s="9" t="s">
        <v>821</v>
      </c>
      <c r="CM49" s="23" t="s">
        <v>822</v>
      </c>
      <c r="CN49" s="9"/>
      <c r="CO49" s="24" t="s">
        <v>156</v>
      </c>
      <c r="CP49" s="9" t="s">
        <v>823</v>
      </c>
      <c r="CQ49" s="22">
        <v>105000</v>
      </c>
      <c r="CR49" s="9" t="s">
        <v>169</v>
      </c>
      <c r="CS49" s="22"/>
      <c r="CT49" s="22"/>
      <c r="CU49" s="25">
        <v>34349</v>
      </c>
      <c r="CV49" s="26"/>
      <c r="CW49" s="26"/>
      <c r="CX49" s="13">
        <f>+((SUM(CS49:CU49)/SUM(BO49:BQ49)))</f>
        <v>0.98140000000000005</v>
      </c>
      <c r="CY49" s="27" t="str">
        <f t="shared" si="2"/>
        <v>Óptimo</v>
      </c>
      <c r="CZ49" s="11"/>
      <c r="DA49" s="12"/>
      <c r="DB49" s="28">
        <f>+SUM(BF49:BQ49)</f>
        <v>105000</v>
      </c>
      <c r="DC49" s="29">
        <f>+BR49+BS49+BT49+BU49+BV49+BW49+BX49+BY49+BZ49+CS49+CT49+CU49</f>
        <v>109549</v>
      </c>
      <c r="DD49" s="30">
        <f t="shared" si="5"/>
        <v>1.0433238095238095</v>
      </c>
      <c r="DE49" s="27" t="str">
        <f t="shared" si="6"/>
        <v>Óptimo</v>
      </c>
    </row>
    <row r="50" spans="1:109" ht="93.75" customHeight="1" x14ac:dyDescent="0.25">
      <c r="A50" s="21" t="str">
        <f t="shared" si="0"/>
        <v>05016</v>
      </c>
      <c r="B50" s="9" t="s">
        <v>824</v>
      </c>
      <c r="C50" s="9" t="s">
        <v>109</v>
      </c>
      <c r="D50" s="9" t="s">
        <v>110</v>
      </c>
      <c r="E50" s="9" t="s">
        <v>111</v>
      </c>
      <c r="F50" s="9" t="s">
        <v>112</v>
      </c>
      <c r="G50" s="9" t="s">
        <v>113</v>
      </c>
      <c r="H50" s="9" t="s">
        <v>114</v>
      </c>
      <c r="I50" s="9" t="s">
        <v>115</v>
      </c>
      <c r="J50" s="9" t="s">
        <v>114</v>
      </c>
      <c r="K50" s="9" t="s">
        <v>116</v>
      </c>
      <c r="L50" s="9" t="s">
        <v>117</v>
      </c>
      <c r="M50" s="9" t="s">
        <v>118</v>
      </c>
      <c r="N50" s="9" t="s">
        <v>119</v>
      </c>
      <c r="O50" s="9" t="s">
        <v>116</v>
      </c>
      <c r="P50" s="9" t="s">
        <v>120</v>
      </c>
      <c r="Q50" s="9" t="s">
        <v>116</v>
      </c>
      <c r="R50" s="9" t="s">
        <v>121</v>
      </c>
      <c r="S50" s="9" t="s">
        <v>118</v>
      </c>
      <c r="T50" s="9" t="s">
        <v>122</v>
      </c>
      <c r="U50" s="9" t="s">
        <v>688</v>
      </c>
      <c r="V50" s="9" t="s">
        <v>689</v>
      </c>
      <c r="W50" s="9" t="s">
        <v>125</v>
      </c>
      <c r="X50" s="9" t="s">
        <v>825</v>
      </c>
      <c r="Y50" s="9" t="s">
        <v>826</v>
      </c>
      <c r="Z50" s="9" t="s">
        <v>827</v>
      </c>
      <c r="AA50" s="9" t="s">
        <v>828</v>
      </c>
      <c r="AB50" s="9" t="s">
        <v>130</v>
      </c>
      <c r="AC50" s="9" t="s">
        <v>131</v>
      </c>
      <c r="AD50" s="9" t="s">
        <v>132</v>
      </c>
      <c r="AE50" s="9" t="s">
        <v>829</v>
      </c>
      <c r="AF50" s="9" t="s">
        <v>132</v>
      </c>
      <c r="AG50" s="9" t="s">
        <v>134</v>
      </c>
      <c r="AH50" s="9" t="s">
        <v>135</v>
      </c>
      <c r="AI50" s="9" t="s">
        <v>136</v>
      </c>
      <c r="AJ50" s="9" t="s">
        <v>136</v>
      </c>
      <c r="AK50" s="9" t="s">
        <v>830</v>
      </c>
      <c r="AL50" s="9" t="s">
        <v>327</v>
      </c>
      <c r="AM50" s="9" t="s">
        <v>137</v>
      </c>
      <c r="AN50" s="9" t="s">
        <v>180</v>
      </c>
      <c r="AO50" s="9" t="s">
        <v>139</v>
      </c>
      <c r="AP50" s="9" t="s">
        <v>831</v>
      </c>
      <c r="AQ50" s="9" t="s">
        <v>141</v>
      </c>
      <c r="AR50" s="9" t="s">
        <v>171</v>
      </c>
      <c r="AS50" s="9"/>
      <c r="AT50" s="9" t="s">
        <v>488</v>
      </c>
      <c r="AU50" s="9" t="s">
        <v>489</v>
      </c>
      <c r="AV50" s="9" t="s">
        <v>490</v>
      </c>
      <c r="AW50" s="9" t="s">
        <v>146</v>
      </c>
      <c r="AX50" s="9" t="s">
        <v>147</v>
      </c>
      <c r="AY50" s="9" t="s">
        <v>148</v>
      </c>
      <c r="AZ50" s="9" t="s">
        <v>149</v>
      </c>
      <c r="BA50" s="9" t="s">
        <v>150</v>
      </c>
      <c r="BB50" s="9" t="s">
        <v>151</v>
      </c>
      <c r="BC50" s="9" t="s">
        <v>152</v>
      </c>
      <c r="BD50" s="9" t="s">
        <v>153</v>
      </c>
      <c r="BE50" s="9" t="s">
        <v>154</v>
      </c>
      <c r="BF50" s="22"/>
      <c r="BG50" s="22"/>
      <c r="BH50" s="22" t="s">
        <v>134</v>
      </c>
      <c r="BI50" s="22"/>
      <c r="BJ50" s="22"/>
      <c r="BK50" s="22" t="s">
        <v>134</v>
      </c>
      <c r="BL50" s="22"/>
      <c r="BM50" s="22"/>
      <c r="BN50" s="22" t="s">
        <v>134</v>
      </c>
      <c r="BO50" s="22"/>
      <c r="BP50" s="22"/>
      <c r="BQ50" s="22">
        <v>100</v>
      </c>
      <c r="BR50" s="9"/>
      <c r="BS50" s="9"/>
      <c r="BT50" s="9" t="s">
        <v>134</v>
      </c>
      <c r="BU50" s="9"/>
      <c r="BV50" s="9"/>
      <c r="BW50" s="9" t="s">
        <v>832</v>
      </c>
      <c r="BX50" s="9"/>
      <c r="BY50" s="9"/>
      <c r="BZ50" s="9">
        <v>116</v>
      </c>
      <c r="CA50" s="9" t="s">
        <v>134</v>
      </c>
      <c r="CB50" s="9" t="s">
        <v>134</v>
      </c>
      <c r="CC50" s="23" t="s">
        <v>155</v>
      </c>
      <c r="CD50" s="9"/>
      <c r="CE50" s="24" t="s">
        <v>156</v>
      </c>
      <c r="CF50" s="9" t="s">
        <v>134</v>
      </c>
      <c r="CG50" s="9" t="s">
        <v>832</v>
      </c>
      <c r="CH50" s="23" t="s">
        <v>833</v>
      </c>
      <c r="CI50" s="9"/>
      <c r="CJ50" s="24" t="s">
        <v>156</v>
      </c>
      <c r="CK50" s="9" t="s">
        <v>134</v>
      </c>
      <c r="CL50" s="9" t="s">
        <v>832</v>
      </c>
      <c r="CM50" s="23" t="s">
        <v>833</v>
      </c>
      <c r="CN50" s="9"/>
      <c r="CO50" s="24" t="s">
        <v>156</v>
      </c>
      <c r="CP50" s="9" t="s">
        <v>834</v>
      </c>
      <c r="CQ50" s="22">
        <v>100</v>
      </c>
      <c r="CR50" s="9" t="s">
        <v>137</v>
      </c>
      <c r="CS50" s="22"/>
      <c r="CT50" s="22"/>
      <c r="CU50" s="25">
        <v>100</v>
      </c>
      <c r="CV50" s="26"/>
      <c r="CW50" s="26"/>
      <c r="CX50" s="10">
        <f t="shared" ref="CX50:CX51" si="39">+CU50/BQ50</f>
        <v>1</v>
      </c>
      <c r="CY50" s="27" t="str">
        <f t="shared" si="2"/>
        <v>Óptimo</v>
      </c>
      <c r="CZ50" s="11"/>
      <c r="DA50" s="12" t="s">
        <v>158</v>
      </c>
      <c r="DB50" s="28">
        <f>+BQ50</f>
        <v>100</v>
      </c>
      <c r="DC50" s="29">
        <f t="shared" ref="DC50:DC51" si="40">+CU50</f>
        <v>100</v>
      </c>
      <c r="DD50" s="30">
        <f t="shared" si="5"/>
        <v>1</v>
      </c>
      <c r="DE50" s="27" t="str">
        <f t="shared" si="6"/>
        <v>Óptimo</v>
      </c>
    </row>
    <row r="51" spans="1:109" ht="120" x14ac:dyDescent="0.25">
      <c r="A51" s="21" t="str">
        <f t="shared" si="0"/>
        <v>05016</v>
      </c>
      <c r="B51" s="9" t="s">
        <v>835</v>
      </c>
      <c r="C51" s="9" t="s">
        <v>109</v>
      </c>
      <c r="D51" s="9" t="s">
        <v>110</v>
      </c>
      <c r="E51" s="9" t="s">
        <v>111</v>
      </c>
      <c r="F51" s="9" t="s">
        <v>112</v>
      </c>
      <c r="G51" s="9" t="s">
        <v>113</v>
      </c>
      <c r="H51" s="9" t="s">
        <v>114</v>
      </c>
      <c r="I51" s="9" t="s">
        <v>115</v>
      </c>
      <c r="J51" s="9" t="s">
        <v>114</v>
      </c>
      <c r="K51" s="9" t="s">
        <v>116</v>
      </c>
      <c r="L51" s="9" t="s">
        <v>117</v>
      </c>
      <c r="M51" s="9" t="s">
        <v>118</v>
      </c>
      <c r="N51" s="9" t="s">
        <v>119</v>
      </c>
      <c r="O51" s="9" t="s">
        <v>116</v>
      </c>
      <c r="P51" s="9" t="s">
        <v>120</v>
      </c>
      <c r="Q51" s="9" t="s">
        <v>116</v>
      </c>
      <c r="R51" s="9" t="s">
        <v>121</v>
      </c>
      <c r="S51" s="9" t="s">
        <v>118</v>
      </c>
      <c r="T51" s="9" t="s">
        <v>122</v>
      </c>
      <c r="U51" s="9" t="s">
        <v>688</v>
      </c>
      <c r="V51" s="9" t="s">
        <v>689</v>
      </c>
      <c r="W51" s="9" t="s">
        <v>174</v>
      </c>
      <c r="X51" s="9" t="s">
        <v>836</v>
      </c>
      <c r="Y51" s="9" t="s">
        <v>711</v>
      </c>
      <c r="Z51" s="9" t="s">
        <v>837</v>
      </c>
      <c r="AA51" s="9" t="s">
        <v>838</v>
      </c>
      <c r="AB51" s="9" t="s">
        <v>130</v>
      </c>
      <c r="AC51" s="9" t="s">
        <v>131</v>
      </c>
      <c r="AD51" s="9" t="s">
        <v>132</v>
      </c>
      <c r="AE51" s="9" t="s">
        <v>839</v>
      </c>
      <c r="AF51" s="9" t="s">
        <v>132</v>
      </c>
      <c r="AG51" s="9" t="s">
        <v>134</v>
      </c>
      <c r="AH51" s="9" t="s">
        <v>135</v>
      </c>
      <c r="AI51" s="9" t="s">
        <v>136</v>
      </c>
      <c r="AJ51" s="9" t="s">
        <v>136</v>
      </c>
      <c r="AK51" s="9" t="s">
        <v>134</v>
      </c>
      <c r="AL51" s="9" t="s">
        <v>135</v>
      </c>
      <c r="AM51" s="9" t="s">
        <v>137</v>
      </c>
      <c r="AN51" s="9" t="s">
        <v>180</v>
      </c>
      <c r="AO51" s="9" t="s">
        <v>139</v>
      </c>
      <c r="AP51" s="9" t="s">
        <v>840</v>
      </c>
      <c r="AQ51" s="9" t="s">
        <v>141</v>
      </c>
      <c r="AR51" s="9" t="s">
        <v>171</v>
      </c>
      <c r="AS51" s="9"/>
      <c r="AT51" s="9" t="s">
        <v>488</v>
      </c>
      <c r="AU51" s="9" t="s">
        <v>489</v>
      </c>
      <c r="AV51" s="9" t="s">
        <v>490</v>
      </c>
      <c r="AW51" s="9" t="s">
        <v>146</v>
      </c>
      <c r="AX51" s="9" t="s">
        <v>147</v>
      </c>
      <c r="AY51" s="9" t="s">
        <v>148</v>
      </c>
      <c r="AZ51" s="9" t="s">
        <v>149</v>
      </c>
      <c r="BA51" s="9" t="s">
        <v>150</v>
      </c>
      <c r="BB51" s="9" t="s">
        <v>151</v>
      </c>
      <c r="BC51" s="9" t="s">
        <v>152</v>
      </c>
      <c r="BD51" s="9" t="s">
        <v>153</v>
      </c>
      <c r="BE51" s="9" t="s">
        <v>154</v>
      </c>
      <c r="BF51" s="22"/>
      <c r="BG51" s="22"/>
      <c r="BH51" s="22" t="s">
        <v>538</v>
      </c>
      <c r="BI51" s="22"/>
      <c r="BJ51" s="22"/>
      <c r="BK51" s="22" t="s">
        <v>505</v>
      </c>
      <c r="BL51" s="22"/>
      <c r="BM51" s="22"/>
      <c r="BN51" s="22" t="s">
        <v>264</v>
      </c>
      <c r="BO51" s="22"/>
      <c r="BP51" s="22"/>
      <c r="BQ51" s="22">
        <v>100</v>
      </c>
      <c r="BR51" s="9"/>
      <c r="BS51" s="9"/>
      <c r="BT51" s="9" t="s">
        <v>841</v>
      </c>
      <c r="BU51" s="9"/>
      <c r="BV51" s="9"/>
      <c r="BW51" s="9" t="s">
        <v>842</v>
      </c>
      <c r="BX51" s="9"/>
      <c r="BY51" s="9"/>
      <c r="BZ51" s="9">
        <v>73.95</v>
      </c>
      <c r="CA51" s="9" t="s">
        <v>538</v>
      </c>
      <c r="CB51" s="9" t="s">
        <v>841</v>
      </c>
      <c r="CC51" s="23" t="s">
        <v>843</v>
      </c>
      <c r="CD51" s="9"/>
      <c r="CE51" s="33" t="s">
        <v>284</v>
      </c>
      <c r="CF51" s="9" t="s">
        <v>505</v>
      </c>
      <c r="CG51" s="9" t="s">
        <v>842</v>
      </c>
      <c r="CH51" s="23" t="s">
        <v>844</v>
      </c>
      <c r="CI51" s="9"/>
      <c r="CJ51" s="24" t="s">
        <v>156</v>
      </c>
      <c r="CK51" s="9" t="s">
        <v>264</v>
      </c>
      <c r="CL51" s="9" t="s">
        <v>845</v>
      </c>
      <c r="CM51" s="23" t="s">
        <v>846</v>
      </c>
      <c r="CN51" s="9"/>
      <c r="CO51" s="24" t="s">
        <v>156</v>
      </c>
      <c r="CP51" s="9" t="s">
        <v>847</v>
      </c>
      <c r="CQ51" s="22">
        <v>100</v>
      </c>
      <c r="CR51" s="9" t="s">
        <v>137</v>
      </c>
      <c r="CS51" s="22"/>
      <c r="CT51" s="22"/>
      <c r="CU51" s="25">
        <v>103.14</v>
      </c>
      <c r="CV51" s="26"/>
      <c r="CW51" s="26"/>
      <c r="CX51" s="10">
        <f t="shared" si="39"/>
        <v>1.0314000000000001</v>
      </c>
      <c r="CY51" s="27" t="str">
        <f t="shared" si="2"/>
        <v>Óptimo</v>
      </c>
      <c r="CZ51" s="11"/>
      <c r="DA51" s="12" t="s">
        <v>158</v>
      </c>
      <c r="DB51" s="28">
        <f>+BQ51</f>
        <v>100</v>
      </c>
      <c r="DC51" s="29">
        <f t="shared" si="40"/>
        <v>103.14</v>
      </c>
      <c r="DD51" s="30">
        <f t="shared" si="5"/>
        <v>1.0314000000000001</v>
      </c>
      <c r="DE51" s="27" t="str">
        <f t="shared" si="6"/>
        <v>Óptimo</v>
      </c>
    </row>
    <row r="52" spans="1:109" ht="120" x14ac:dyDescent="0.25">
      <c r="A52" s="21" t="str">
        <f t="shared" si="0"/>
        <v>05016</v>
      </c>
      <c r="B52" s="9" t="s">
        <v>848</v>
      </c>
      <c r="C52" s="9" t="s">
        <v>109</v>
      </c>
      <c r="D52" s="9" t="s">
        <v>110</v>
      </c>
      <c r="E52" s="9" t="s">
        <v>111</v>
      </c>
      <c r="F52" s="9" t="s">
        <v>112</v>
      </c>
      <c r="G52" s="9" t="s">
        <v>113</v>
      </c>
      <c r="H52" s="9" t="s">
        <v>114</v>
      </c>
      <c r="I52" s="9" t="s">
        <v>115</v>
      </c>
      <c r="J52" s="9" t="s">
        <v>114</v>
      </c>
      <c r="K52" s="9" t="s">
        <v>116</v>
      </c>
      <c r="L52" s="9" t="s">
        <v>117</v>
      </c>
      <c r="M52" s="9" t="s">
        <v>118</v>
      </c>
      <c r="N52" s="9" t="s">
        <v>119</v>
      </c>
      <c r="O52" s="9" t="s">
        <v>116</v>
      </c>
      <c r="P52" s="9" t="s">
        <v>120</v>
      </c>
      <c r="Q52" s="9" t="s">
        <v>116</v>
      </c>
      <c r="R52" s="9" t="s">
        <v>121</v>
      </c>
      <c r="S52" s="9" t="s">
        <v>118</v>
      </c>
      <c r="T52" s="9" t="s">
        <v>122</v>
      </c>
      <c r="U52" s="9" t="s">
        <v>688</v>
      </c>
      <c r="V52" s="9" t="s">
        <v>689</v>
      </c>
      <c r="W52" s="9" t="s">
        <v>125</v>
      </c>
      <c r="X52" s="9" t="s">
        <v>849</v>
      </c>
      <c r="Y52" s="9" t="s">
        <v>850</v>
      </c>
      <c r="Z52" s="9" t="s">
        <v>851</v>
      </c>
      <c r="AA52" s="9" t="s">
        <v>852</v>
      </c>
      <c r="AB52" s="9" t="s">
        <v>130</v>
      </c>
      <c r="AC52" s="9" t="s">
        <v>131</v>
      </c>
      <c r="AD52" s="9" t="s">
        <v>164</v>
      </c>
      <c r="AE52" s="9" t="s">
        <v>853</v>
      </c>
      <c r="AF52" s="9" t="s">
        <v>854</v>
      </c>
      <c r="AG52" s="9" t="s">
        <v>855</v>
      </c>
      <c r="AH52" s="9" t="s">
        <v>135</v>
      </c>
      <c r="AI52" s="9" t="s">
        <v>136</v>
      </c>
      <c r="AJ52" s="9" t="s">
        <v>136</v>
      </c>
      <c r="AK52" s="9" t="s">
        <v>856</v>
      </c>
      <c r="AL52" s="9" t="s">
        <v>370</v>
      </c>
      <c r="AM52" s="9" t="s">
        <v>169</v>
      </c>
      <c r="AN52" s="9" t="s">
        <v>180</v>
      </c>
      <c r="AO52" s="9" t="s">
        <v>139</v>
      </c>
      <c r="AP52" s="9" t="s">
        <v>857</v>
      </c>
      <c r="AQ52" s="9" t="s">
        <v>141</v>
      </c>
      <c r="AR52" s="9" t="s">
        <v>171</v>
      </c>
      <c r="AS52" s="9"/>
      <c r="AT52" s="9" t="s">
        <v>329</v>
      </c>
      <c r="AU52" s="9" t="s">
        <v>330</v>
      </c>
      <c r="AV52" s="9" t="s">
        <v>331</v>
      </c>
      <c r="AW52" s="9" t="s">
        <v>146</v>
      </c>
      <c r="AX52" s="9" t="s">
        <v>147</v>
      </c>
      <c r="AY52" s="9" t="s">
        <v>148</v>
      </c>
      <c r="AZ52" s="9" t="s">
        <v>149</v>
      </c>
      <c r="BA52" s="9" t="s">
        <v>150</v>
      </c>
      <c r="BB52" s="9" t="s">
        <v>151</v>
      </c>
      <c r="BC52" s="9" t="s">
        <v>152</v>
      </c>
      <c r="BD52" s="9" t="s">
        <v>153</v>
      </c>
      <c r="BE52" s="9" t="s">
        <v>154</v>
      </c>
      <c r="BF52" s="22"/>
      <c r="BG52" s="22"/>
      <c r="BH52" s="22">
        <v>10</v>
      </c>
      <c r="BI52" s="22"/>
      <c r="BJ52" s="22"/>
      <c r="BK52" s="22">
        <v>0</v>
      </c>
      <c r="BL52" s="22"/>
      <c r="BM52" s="22"/>
      <c r="BN52" s="22">
        <v>20</v>
      </c>
      <c r="BO52" s="22"/>
      <c r="BP52" s="22"/>
      <c r="BQ52" s="22">
        <v>50</v>
      </c>
      <c r="BR52" s="9"/>
      <c r="BS52" s="9"/>
      <c r="BT52" s="9">
        <v>0</v>
      </c>
      <c r="BU52" s="9"/>
      <c r="BV52" s="9"/>
      <c r="BW52" s="9">
        <v>0</v>
      </c>
      <c r="BX52" s="9"/>
      <c r="BY52" s="9"/>
      <c r="BZ52" s="9">
        <v>20</v>
      </c>
      <c r="CA52" s="9" t="s">
        <v>341</v>
      </c>
      <c r="CB52" s="9" t="s">
        <v>136</v>
      </c>
      <c r="CC52" s="23" t="s">
        <v>149</v>
      </c>
      <c r="CD52" s="9"/>
      <c r="CE52" s="33" t="s">
        <v>284</v>
      </c>
      <c r="CF52" s="9" t="s">
        <v>341</v>
      </c>
      <c r="CG52" s="9" t="s">
        <v>136</v>
      </c>
      <c r="CH52" s="23" t="s">
        <v>149</v>
      </c>
      <c r="CI52" s="9" t="s">
        <v>312</v>
      </c>
      <c r="CJ52" s="33" t="s">
        <v>284</v>
      </c>
      <c r="CK52" s="9" t="s">
        <v>190</v>
      </c>
      <c r="CL52" s="9" t="s">
        <v>538</v>
      </c>
      <c r="CM52" s="23" t="s">
        <v>858</v>
      </c>
      <c r="CN52" s="9"/>
      <c r="CO52" s="31" t="s">
        <v>208</v>
      </c>
      <c r="CP52" s="9" t="s">
        <v>859</v>
      </c>
      <c r="CQ52" s="22">
        <v>80</v>
      </c>
      <c r="CR52" s="9" t="s">
        <v>169</v>
      </c>
      <c r="CS52" s="22"/>
      <c r="CT52" s="22"/>
      <c r="CU52" s="25">
        <v>34</v>
      </c>
      <c r="CV52" s="26"/>
      <c r="CW52" s="26"/>
      <c r="CX52" s="13">
        <f>+((SUM(CS52:CU52)/SUM(BO52:BQ52)))</f>
        <v>0.68</v>
      </c>
      <c r="CY52" s="27" t="str">
        <f t="shared" si="2"/>
        <v>Mejorable</v>
      </c>
      <c r="CZ52" s="11"/>
      <c r="DA52" s="12"/>
      <c r="DB52" s="28">
        <f>+SUM(BF52:BQ52)</f>
        <v>80</v>
      </c>
      <c r="DC52" s="29">
        <f>+BR52+BS52+BT52+BU52+BV52+BW52+BX52+BY52+BZ52+CS52+CT52+CU52</f>
        <v>54</v>
      </c>
      <c r="DD52" s="30">
        <f t="shared" si="5"/>
        <v>0.67500000000000004</v>
      </c>
      <c r="DE52" s="27" t="str">
        <f t="shared" si="6"/>
        <v>Mejorable</v>
      </c>
    </row>
    <row r="53" spans="1:109" ht="120" x14ac:dyDescent="0.25">
      <c r="A53" s="21" t="str">
        <f t="shared" si="0"/>
        <v>05016</v>
      </c>
      <c r="B53" s="9" t="s">
        <v>860</v>
      </c>
      <c r="C53" s="9" t="s">
        <v>109</v>
      </c>
      <c r="D53" s="9" t="s">
        <v>110</v>
      </c>
      <c r="E53" s="9" t="s">
        <v>111</v>
      </c>
      <c r="F53" s="9" t="s">
        <v>112</v>
      </c>
      <c r="G53" s="9" t="s">
        <v>113</v>
      </c>
      <c r="H53" s="9" t="s">
        <v>114</v>
      </c>
      <c r="I53" s="9" t="s">
        <v>115</v>
      </c>
      <c r="J53" s="9" t="s">
        <v>114</v>
      </c>
      <c r="K53" s="9" t="s">
        <v>116</v>
      </c>
      <c r="L53" s="9" t="s">
        <v>117</v>
      </c>
      <c r="M53" s="9" t="s">
        <v>118</v>
      </c>
      <c r="N53" s="9" t="s">
        <v>119</v>
      </c>
      <c r="O53" s="9" t="s">
        <v>116</v>
      </c>
      <c r="P53" s="9" t="s">
        <v>120</v>
      </c>
      <c r="Q53" s="9" t="s">
        <v>116</v>
      </c>
      <c r="R53" s="9" t="s">
        <v>121</v>
      </c>
      <c r="S53" s="9" t="s">
        <v>118</v>
      </c>
      <c r="T53" s="9" t="s">
        <v>122</v>
      </c>
      <c r="U53" s="9" t="s">
        <v>688</v>
      </c>
      <c r="V53" s="9" t="s">
        <v>689</v>
      </c>
      <c r="W53" s="9" t="s">
        <v>125</v>
      </c>
      <c r="X53" s="9" t="s">
        <v>861</v>
      </c>
      <c r="Y53" s="9" t="s">
        <v>862</v>
      </c>
      <c r="Z53" s="9" t="s">
        <v>863</v>
      </c>
      <c r="AA53" s="9" t="s">
        <v>864</v>
      </c>
      <c r="AB53" s="9" t="s">
        <v>130</v>
      </c>
      <c r="AC53" s="9" t="s">
        <v>131</v>
      </c>
      <c r="AD53" s="9" t="s">
        <v>132</v>
      </c>
      <c r="AE53" s="9" t="s">
        <v>865</v>
      </c>
      <c r="AF53" s="9" t="s">
        <v>132</v>
      </c>
      <c r="AG53" s="9" t="s">
        <v>436</v>
      </c>
      <c r="AH53" s="9" t="s">
        <v>135</v>
      </c>
      <c r="AI53" s="9" t="s">
        <v>136</v>
      </c>
      <c r="AJ53" s="9" t="s">
        <v>136</v>
      </c>
      <c r="AK53" s="9" t="s">
        <v>866</v>
      </c>
      <c r="AL53" s="9" t="s">
        <v>327</v>
      </c>
      <c r="AM53" s="9" t="s">
        <v>137</v>
      </c>
      <c r="AN53" s="9" t="s">
        <v>180</v>
      </c>
      <c r="AO53" s="9" t="s">
        <v>139</v>
      </c>
      <c r="AP53" s="9" t="s">
        <v>867</v>
      </c>
      <c r="AQ53" s="9" t="s">
        <v>141</v>
      </c>
      <c r="AR53" s="9" t="s">
        <v>171</v>
      </c>
      <c r="AS53" s="9"/>
      <c r="AT53" s="9" t="s">
        <v>329</v>
      </c>
      <c r="AU53" s="9" t="s">
        <v>330</v>
      </c>
      <c r="AV53" s="9" t="s">
        <v>331</v>
      </c>
      <c r="AW53" s="9" t="s">
        <v>146</v>
      </c>
      <c r="AX53" s="9" t="s">
        <v>147</v>
      </c>
      <c r="AY53" s="9" t="s">
        <v>148</v>
      </c>
      <c r="AZ53" s="9" t="s">
        <v>149</v>
      </c>
      <c r="BA53" s="9" t="s">
        <v>150</v>
      </c>
      <c r="BB53" s="9" t="s">
        <v>151</v>
      </c>
      <c r="BC53" s="9" t="s">
        <v>152</v>
      </c>
      <c r="BD53" s="9" t="s">
        <v>153</v>
      </c>
      <c r="BE53" s="9" t="s">
        <v>154</v>
      </c>
      <c r="BF53" s="22"/>
      <c r="BG53" s="22"/>
      <c r="BH53" s="22" t="s">
        <v>436</v>
      </c>
      <c r="BI53" s="22"/>
      <c r="BJ53" s="22"/>
      <c r="BK53" s="22" t="s">
        <v>436</v>
      </c>
      <c r="BL53" s="22"/>
      <c r="BM53" s="22"/>
      <c r="BN53" s="22" t="s">
        <v>436</v>
      </c>
      <c r="BO53" s="22"/>
      <c r="BP53" s="22"/>
      <c r="BQ53" s="22">
        <v>40</v>
      </c>
      <c r="BR53" s="9"/>
      <c r="BS53" s="9"/>
      <c r="BT53" s="9" t="s">
        <v>868</v>
      </c>
      <c r="BU53" s="9"/>
      <c r="BV53" s="9"/>
      <c r="BW53" s="9" t="s">
        <v>868</v>
      </c>
      <c r="BX53" s="9"/>
      <c r="BY53" s="9"/>
      <c r="BZ53" s="9">
        <v>42</v>
      </c>
      <c r="CA53" s="9" t="s">
        <v>436</v>
      </c>
      <c r="CB53" s="9" t="s">
        <v>868</v>
      </c>
      <c r="CC53" s="23" t="s">
        <v>869</v>
      </c>
      <c r="CD53" s="9"/>
      <c r="CE53" s="24" t="s">
        <v>156</v>
      </c>
      <c r="CF53" s="9" t="s">
        <v>436</v>
      </c>
      <c r="CG53" s="9" t="s">
        <v>868</v>
      </c>
      <c r="CH53" s="23" t="s">
        <v>869</v>
      </c>
      <c r="CI53" s="9"/>
      <c r="CJ53" s="24" t="s">
        <v>156</v>
      </c>
      <c r="CK53" s="9" t="s">
        <v>436</v>
      </c>
      <c r="CL53" s="9" t="s">
        <v>868</v>
      </c>
      <c r="CM53" s="23" t="s">
        <v>869</v>
      </c>
      <c r="CN53" s="9"/>
      <c r="CO53" s="24" t="s">
        <v>156</v>
      </c>
      <c r="CP53" s="9" t="s">
        <v>870</v>
      </c>
      <c r="CQ53" s="22">
        <v>40</v>
      </c>
      <c r="CR53" s="9" t="s">
        <v>137</v>
      </c>
      <c r="CS53" s="22"/>
      <c r="CT53" s="22"/>
      <c r="CU53" s="25">
        <v>44</v>
      </c>
      <c r="CV53" s="26"/>
      <c r="CW53" s="26"/>
      <c r="CX53" s="10">
        <f t="shared" ref="CX53:CX54" si="41">+CU53/BQ53</f>
        <v>1.1000000000000001</v>
      </c>
      <c r="CY53" s="27" t="str">
        <f t="shared" si="2"/>
        <v>Óptimo</v>
      </c>
      <c r="CZ53" s="11"/>
      <c r="DA53" s="12" t="s">
        <v>158</v>
      </c>
      <c r="DB53" s="28">
        <f>+BQ53</f>
        <v>40</v>
      </c>
      <c r="DC53" s="29">
        <f t="shared" ref="DC53:DC54" si="42">+CU53</f>
        <v>44</v>
      </c>
      <c r="DD53" s="30">
        <f t="shared" si="5"/>
        <v>1.1000000000000001</v>
      </c>
      <c r="DE53" s="27" t="str">
        <f t="shared" si="6"/>
        <v>Óptimo</v>
      </c>
    </row>
    <row r="54" spans="1:109" ht="147" customHeight="1" x14ac:dyDescent="0.25">
      <c r="A54" s="21" t="str">
        <f t="shared" si="0"/>
        <v>05016</v>
      </c>
      <c r="B54" s="9" t="s">
        <v>871</v>
      </c>
      <c r="C54" s="9" t="s">
        <v>109</v>
      </c>
      <c r="D54" s="9" t="s">
        <v>110</v>
      </c>
      <c r="E54" s="9" t="s">
        <v>111</v>
      </c>
      <c r="F54" s="9" t="s">
        <v>112</v>
      </c>
      <c r="G54" s="9" t="s">
        <v>113</v>
      </c>
      <c r="H54" s="9" t="s">
        <v>114</v>
      </c>
      <c r="I54" s="9" t="s">
        <v>115</v>
      </c>
      <c r="J54" s="9" t="s">
        <v>114</v>
      </c>
      <c r="K54" s="9" t="s">
        <v>116</v>
      </c>
      <c r="L54" s="9" t="s">
        <v>117</v>
      </c>
      <c r="M54" s="9" t="s">
        <v>118</v>
      </c>
      <c r="N54" s="9" t="s">
        <v>119</v>
      </c>
      <c r="O54" s="9" t="s">
        <v>116</v>
      </c>
      <c r="P54" s="9" t="s">
        <v>120</v>
      </c>
      <c r="Q54" s="9" t="s">
        <v>116</v>
      </c>
      <c r="R54" s="9" t="s">
        <v>121</v>
      </c>
      <c r="S54" s="9" t="s">
        <v>118</v>
      </c>
      <c r="T54" s="9" t="s">
        <v>122</v>
      </c>
      <c r="U54" s="9" t="s">
        <v>688</v>
      </c>
      <c r="V54" s="9" t="s">
        <v>689</v>
      </c>
      <c r="W54" s="9" t="s">
        <v>174</v>
      </c>
      <c r="X54" s="9" t="s">
        <v>872</v>
      </c>
      <c r="Y54" s="9" t="s">
        <v>873</v>
      </c>
      <c r="Z54" s="9" t="s">
        <v>874</v>
      </c>
      <c r="AA54" s="9" t="s">
        <v>875</v>
      </c>
      <c r="AB54" s="9" t="s">
        <v>130</v>
      </c>
      <c r="AC54" s="9" t="s">
        <v>434</v>
      </c>
      <c r="AD54" s="9" t="s">
        <v>132</v>
      </c>
      <c r="AE54" s="9" t="s">
        <v>876</v>
      </c>
      <c r="AF54" s="9" t="s">
        <v>132</v>
      </c>
      <c r="AG54" s="9" t="s">
        <v>134</v>
      </c>
      <c r="AH54" s="9" t="s">
        <v>135</v>
      </c>
      <c r="AI54" s="9" t="s">
        <v>136</v>
      </c>
      <c r="AJ54" s="9" t="s">
        <v>136</v>
      </c>
      <c r="AK54" s="9" t="s">
        <v>190</v>
      </c>
      <c r="AL54" s="9" t="s">
        <v>327</v>
      </c>
      <c r="AM54" s="9" t="s">
        <v>137</v>
      </c>
      <c r="AN54" s="9" t="s">
        <v>138</v>
      </c>
      <c r="AO54" s="9" t="s">
        <v>139</v>
      </c>
      <c r="AP54" s="9" t="s">
        <v>877</v>
      </c>
      <c r="AQ54" s="9" t="s">
        <v>141</v>
      </c>
      <c r="AR54" s="9" t="s">
        <v>171</v>
      </c>
      <c r="AS54" s="9"/>
      <c r="AT54" s="9" t="s">
        <v>329</v>
      </c>
      <c r="AU54" s="9" t="s">
        <v>330</v>
      </c>
      <c r="AV54" s="9" t="s">
        <v>331</v>
      </c>
      <c r="AW54" s="9" t="s">
        <v>396</v>
      </c>
      <c r="AX54" s="9" t="s">
        <v>149</v>
      </c>
      <c r="AY54" s="9" t="s">
        <v>155</v>
      </c>
      <c r="AZ54" s="9" t="s">
        <v>397</v>
      </c>
      <c r="BA54" s="9" t="s">
        <v>398</v>
      </c>
      <c r="BB54" s="9" t="s">
        <v>399</v>
      </c>
      <c r="BC54" s="9" t="s">
        <v>400</v>
      </c>
      <c r="BD54" s="9"/>
      <c r="BE54" s="9"/>
      <c r="BF54" s="22"/>
      <c r="BG54" s="22"/>
      <c r="BH54" s="22"/>
      <c r="BI54" s="22"/>
      <c r="BJ54" s="22"/>
      <c r="BK54" s="22" t="s">
        <v>263</v>
      </c>
      <c r="BL54" s="22"/>
      <c r="BM54" s="22"/>
      <c r="BN54" s="22"/>
      <c r="BO54" s="22"/>
      <c r="BP54" s="22"/>
      <c r="BQ54" s="22">
        <v>100</v>
      </c>
      <c r="BR54" s="9"/>
      <c r="BS54" s="9"/>
      <c r="BT54" s="9"/>
      <c r="BU54" s="9"/>
      <c r="BV54" s="9"/>
      <c r="BW54" s="9" t="s">
        <v>878</v>
      </c>
      <c r="BX54" s="9"/>
      <c r="BY54" s="9"/>
      <c r="BZ54" s="9"/>
      <c r="CA54" s="9" t="s">
        <v>136</v>
      </c>
      <c r="CB54" s="9" t="s">
        <v>136</v>
      </c>
      <c r="CC54" s="23" t="s">
        <v>149</v>
      </c>
      <c r="CD54" s="9"/>
      <c r="CE54" s="35" t="s">
        <v>438</v>
      </c>
      <c r="CF54" s="9" t="s">
        <v>263</v>
      </c>
      <c r="CG54" s="9" t="s">
        <v>878</v>
      </c>
      <c r="CH54" s="23" t="s">
        <v>879</v>
      </c>
      <c r="CI54" s="9"/>
      <c r="CJ54" s="31" t="s">
        <v>208</v>
      </c>
      <c r="CK54" s="9" t="s">
        <v>263</v>
      </c>
      <c r="CL54" s="9" t="s">
        <v>878</v>
      </c>
      <c r="CM54" s="23" t="s">
        <v>879</v>
      </c>
      <c r="CN54" s="9"/>
      <c r="CO54" s="31" t="s">
        <v>208</v>
      </c>
      <c r="CP54" s="9" t="s">
        <v>880</v>
      </c>
      <c r="CQ54" s="22">
        <v>100</v>
      </c>
      <c r="CR54" s="9" t="s">
        <v>137</v>
      </c>
      <c r="CS54" s="22"/>
      <c r="CT54" s="22"/>
      <c r="CU54" s="25">
        <v>115.38</v>
      </c>
      <c r="CV54" s="26"/>
      <c r="CW54" s="26"/>
      <c r="CX54" s="10">
        <f t="shared" si="41"/>
        <v>1.1537999999999999</v>
      </c>
      <c r="CY54" s="27" t="str">
        <f t="shared" si="2"/>
        <v>Óptimo</v>
      </c>
      <c r="CZ54" s="11"/>
      <c r="DA54" s="12" t="s">
        <v>158</v>
      </c>
      <c r="DB54" s="28">
        <f>+BQ54</f>
        <v>100</v>
      </c>
      <c r="DC54" s="29">
        <f t="shared" si="42"/>
        <v>115.38</v>
      </c>
      <c r="DD54" s="30">
        <f t="shared" si="5"/>
        <v>1.1537999999999999</v>
      </c>
      <c r="DE54" s="27" t="str">
        <f t="shared" si="6"/>
        <v>Óptimo</v>
      </c>
    </row>
    <row r="55" spans="1:109" ht="91.5" customHeight="1" x14ac:dyDescent="0.25">
      <c r="A55" s="21" t="str">
        <f t="shared" si="0"/>
        <v>05016</v>
      </c>
      <c r="B55" s="9" t="s">
        <v>881</v>
      </c>
      <c r="C55" s="9" t="s">
        <v>109</v>
      </c>
      <c r="D55" s="9" t="s">
        <v>110</v>
      </c>
      <c r="E55" s="9" t="s">
        <v>111</v>
      </c>
      <c r="F55" s="9" t="s">
        <v>112</v>
      </c>
      <c r="G55" s="9" t="s">
        <v>113</v>
      </c>
      <c r="H55" s="9" t="s">
        <v>114</v>
      </c>
      <c r="I55" s="9" t="s">
        <v>115</v>
      </c>
      <c r="J55" s="9" t="s">
        <v>114</v>
      </c>
      <c r="K55" s="9" t="s">
        <v>116</v>
      </c>
      <c r="L55" s="9" t="s">
        <v>117</v>
      </c>
      <c r="M55" s="9" t="s">
        <v>118</v>
      </c>
      <c r="N55" s="9" t="s">
        <v>119</v>
      </c>
      <c r="O55" s="9" t="s">
        <v>116</v>
      </c>
      <c r="P55" s="9" t="s">
        <v>120</v>
      </c>
      <c r="Q55" s="9" t="s">
        <v>116</v>
      </c>
      <c r="R55" s="9" t="s">
        <v>121</v>
      </c>
      <c r="S55" s="9" t="s">
        <v>118</v>
      </c>
      <c r="T55" s="9" t="s">
        <v>122</v>
      </c>
      <c r="U55" s="9" t="s">
        <v>688</v>
      </c>
      <c r="V55" s="9" t="s">
        <v>689</v>
      </c>
      <c r="W55" s="9" t="s">
        <v>125</v>
      </c>
      <c r="X55" s="9" t="s">
        <v>882</v>
      </c>
      <c r="Y55" s="9" t="s">
        <v>883</v>
      </c>
      <c r="Z55" s="9" t="s">
        <v>884</v>
      </c>
      <c r="AA55" s="9" t="s">
        <v>885</v>
      </c>
      <c r="AB55" s="9" t="s">
        <v>130</v>
      </c>
      <c r="AC55" s="9" t="s">
        <v>131</v>
      </c>
      <c r="AD55" s="9" t="s">
        <v>164</v>
      </c>
      <c r="AE55" s="9" t="s">
        <v>886</v>
      </c>
      <c r="AF55" s="9" t="s">
        <v>887</v>
      </c>
      <c r="AG55" s="9" t="s">
        <v>538</v>
      </c>
      <c r="AH55" s="9" t="s">
        <v>135</v>
      </c>
      <c r="AI55" s="9" t="s">
        <v>136</v>
      </c>
      <c r="AJ55" s="9" t="s">
        <v>136</v>
      </c>
      <c r="AK55" s="9" t="s">
        <v>888</v>
      </c>
      <c r="AL55" s="9" t="s">
        <v>327</v>
      </c>
      <c r="AM55" s="9" t="s">
        <v>169</v>
      </c>
      <c r="AN55" s="9" t="s">
        <v>180</v>
      </c>
      <c r="AO55" s="9" t="s">
        <v>139</v>
      </c>
      <c r="AP55" s="9" t="s">
        <v>889</v>
      </c>
      <c r="AQ55" s="9" t="s">
        <v>141</v>
      </c>
      <c r="AR55" s="9" t="s">
        <v>171</v>
      </c>
      <c r="AS55" s="9"/>
      <c r="AT55" s="9" t="s">
        <v>329</v>
      </c>
      <c r="AU55" s="9" t="s">
        <v>330</v>
      </c>
      <c r="AV55" s="9" t="s">
        <v>331</v>
      </c>
      <c r="AW55" s="9" t="s">
        <v>146</v>
      </c>
      <c r="AX55" s="9" t="s">
        <v>147</v>
      </c>
      <c r="AY55" s="9" t="s">
        <v>148</v>
      </c>
      <c r="AZ55" s="9" t="s">
        <v>149</v>
      </c>
      <c r="BA55" s="9" t="s">
        <v>150</v>
      </c>
      <c r="BB55" s="9" t="s">
        <v>151</v>
      </c>
      <c r="BC55" s="9" t="s">
        <v>152</v>
      </c>
      <c r="BD55" s="9" t="s">
        <v>153</v>
      </c>
      <c r="BE55" s="9" t="s">
        <v>154</v>
      </c>
      <c r="BF55" s="22"/>
      <c r="BG55" s="22"/>
      <c r="BH55" s="22">
        <v>0</v>
      </c>
      <c r="BI55" s="22"/>
      <c r="BJ55" s="22"/>
      <c r="BK55" s="22">
        <v>3</v>
      </c>
      <c r="BL55" s="22"/>
      <c r="BM55" s="22"/>
      <c r="BN55" s="22">
        <v>2</v>
      </c>
      <c r="BO55" s="22"/>
      <c r="BP55" s="22"/>
      <c r="BQ55" s="22">
        <v>15</v>
      </c>
      <c r="BR55" s="9"/>
      <c r="BS55" s="9"/>
      <c r="BT55" s="9">
        <v>0</v>
      </c>
      <c r="BU55" s="9"/>
      <c r="BV55" s="9"/>
      <c r="BW55" s="9">
        <v>3</v>
      </c>
      <c r="BX55" s="9"/>
      <c r="BY55" s="9"/>
      <c r="BZ55" s="9">
        <v>4</v>
      </c>
      <c r="CA55" s="9" t="s">
        <v>136</v>
      </c>
      <c r="CB55" s="9" t="s">
        <v>136</v>
      </c>
      <c r="CC55" s="23" t="s">
        <v>155</v>
      </c>
      <c r="CD55" s="9"/>
      <c r="CE55" s="24" t="s">
        <v>156</v>
      </c>
      <c r="CF55" s="9" t="s">
        <v>890</v>
      </c>
      <c r="CG55" s="9" t="s">
        <v>890</v>
      </c>
      <c r="CH55" s="23" t="s">
        <v>155</v>
      </c>
      <c r="CI55" s="9"/>
      <c r="CJ55" s="24" t="s">
        <v>156</v>
      </c>
      <c r="CK55" s="9" t="s">
        <v>325</v>
      </c>
      <c r="CL55" s="9" t="s">
        <v>891</v>
      </c>
      <c r="CM55" s="23" t="s">
        <v>892</v>
      </c>
      <c r="CN55" s="9" t="s">
        <v>893</v>
      </c>
      <c r="CO55" s="32" t="s">
        <v>247</v>
      </c>
      <c r="CP55" s="9" t="s">
        <v>894</v>
      </c>
      <c r="CQ55" s="22">
        <v>20</v>
      </c>
      <c r="CR55" s="9" t="s">
        <v>169</v>
      </c>
      <c r="CS55" s="22"/>
      <c r="CT55" s="22"/>
      <c r="CU55" s="25">
        <v>17</v>
      </c>
      <c r="CV55" s="26"/>
      <c r="CW55" s="26"/>
      <c r="CX55" s="13">
        <f t="shared" ref="CX55:CX56" si="43">+((SUM(CS55:CU55)/SUM(BO55:BQ55)))</f>
        <v>1.1333333333333333</v>
      </c>
      <c r="CY55" s="27" t="str">
        <f t="shared" si="2"/>
        <v>Óptimo</v>
      </c>
      <c r="CZ55" s="11"/>
      <c r="DA55" s="12"/>
      <c r="DB55" s="28">
        <f t="shared" ref="DB55:DB56" si="44">+SUM(BF55:BQ55)</f>
        <v>20</v>
      </c>
      <c r="DC55" s="29">
        <f t="shared" ref="DC55:DC56" si="45">+BR55+BS55+BT55+BU55+BV55+BW55+BX55+BY55+BZ55+CS55+CT55+CU55</f>
        <v>24</v>
      </c>
      <c r="DD55" s="30">
        <f t="shared" si="5"/>
        <v>1.2</v>
      </c>
      <c r="DE55" s="27" t="str">
        <f t="shared" si="6"/>
        <v>Óptimo</v>
      </c>
    </row>
    <row r="56" spans="1:109" ht="105" x14ac:dyDescent="0.25">
      <c r="A56" s="21" t="str">
        <f t="shared" si="0"/>
        <v>05016</v>
      </c>
      <c r="B56" s="9" t="s">
        <v>895</v>
      </c>
      <c r="C56" s="9" t="s">
        <v>109</v>
      </c>
      <c r="D56" s="9" t="s">
        <v>110</v>
      </c>
      <c r="E56" s="9" t="s">
        <v>111</v>
      </c>
      <c r="F56" s="9" t="s">
        <v>112</v>
      </c>
      <c r="G56" s="9" t="s">
        <v>113</v>
      </c>
      <c r="H56" s="9" t="s">
        <v>114</v>
      </c>
      <c r="I56" s="9" t="s">
        <v>115</v>
      </c>
      <c r="J56" s="9" t="s">
        <v>114</v>
      </c>
      <c r="K56" s="9" t="s">
        <v>116</v>
      </c>
      <c r="L56" s="9" t="s">
        <v>117</v>
      </c>
      <c r="M56" s="9" t="s">
        <v>118</v>
      </c>
      <c r="N56" s="9" t="s">
        <v>119</v>
      </c>
      <c r="O56" s="9" t="s">
        <v>116</v>
      </c>
      <c r="P56" s="9" t="s">
        <v>120</v>
      </c>
      <c r="Q56" s="9" t="s">
        <v>116</v>
      </c>
      <c r="R56" s="9" t="s">
        <v>121</v>
      </c>
      <c r="S56" s="9" t="s">
        <v>118</v>
      </c>
      <c r="T56" s="9" t="s">
        <v>122</v>
      </c>
      <c r="U56" s="9" t="s">
        <v>688</v>
      </c>
      <c r="V56" s="9" t="s">
        <v>689</v>
      </c>
      <c r="W56" s="9" t="s">
        <v>125</v>
      </c>
      <c r="X56" s="9" t="s">
        <v>896</v>
      </c>
      <c r="Y56" s="9" t="s">
        <v>897</v>
      </c>
      <c r="Z56" s="9" t="s">
        <v>898</v>
      </c>
      <c r="AA56" s="9" t="s">
        <v>899</v>
      </c>
      <c r="AB56" s="9" t="s">
        <v>130</v>
      </c>
      <c r="AC56" s="9" t="s">
        <v>131</v>
      </c>
      <c r="AD56" s="9" t="s">
        <v>164</v>
      </c>
      <c r="AE56" s="9" t="s">
        <v>900</v>
      </c>
      <c r="AF56" s="9" t="s">
        <v>901</v>
      </c>
      <c r="AG56" s="9" t="s">
        <v>902</v>
      </c>
      <c r="AH56" s="9" t="s">
        <v>135</v>
      </c>
      <c r="AI56" s="9" t="s">
        <v>136</v>
      </c>
      <c r="AJ56" s="9" t="s">
        <v>136</v>
      </c>
      <c r="AK56" s="9" t="s">
        <v>903</v>
      </c>
      <c r="AL56" s="9" t="s">
        <v>135</v>
      </c>
      <c r="AM56" s="9" t="s">
        <v>169</v>
      </c>
      <c r="AN56" s="9" t="s">
        <v>180</v>
      </c>
      <c r="AO56" s="9" t="s">
        <v>139</v>
      </c>
      <c r="AP56" s="9" t="s">
        <v>904</v>
      </c>
      <c r="AQ56" s="9" t="s">
        <v>141</v>
      </c>
      <c r="AR56" s="9" t="s">
        <v>171</v>
      </c>
      <c r="AS56" s="9"/>
      <c r="AT56" s="9" t="s">
        <v>329</v>
      </c>
      <c r="AU56" s="9" t="s">
        <v>330</v>
      </c>
      <c r="AV56" s="9" t="s">
        <v>331</v>
      </c>
      <c r="AW56" s="9" t="s">
        <v>146</v>
      </c>
      <c r="AX56" s="9" t="s">
        <v>147</v>
      </c>
      <c r="AY56" s="9" t="s">
        <v>148</v>
      </c>
      <c r="AZ56" s="9" t="s">
        <v>149</v>
      </c>
      <c r="BA56" s="9" t="s">
        <v>150</v>
      </c>
      <c r="BB56" s="9" t="s">
        <v>151</v>
      </c>
      <c r="BC56" s="9" t="s">
        <v>152</v>
      </c>
      <c r="BD56" s="9" t="s">
        <v>153</v>
      </c>
      <c r="BE56" s="9" t="s">
        <v>154</v>
      </c>
      <c r="BF56" s="22"/>
      <c r="BG56" s="22"/>
      <c r="BH56" s="22">
        <v>9816</v>
      </c>
      <c r="BI56" s="22"/>
      <c r="BJ56" s="22"/>
      <c r="BK56" s="22">
        <v>9816</v>
      </c>
      <c r="BL56" s="22"/>
      <c r="BM56" s="22"/>
      <c r="BN56" s="22">
        <v>9816</v>
      </c>
      <c r="BO56" s="22"/>
      <c r="BP56" s="22"/>
      <c r="BQ56" s="22">
        <v>9808</v>
      </c>
      <c r="BR56" s="9"/>
      <c r="BS56" s="9"/>
      <c r="BT56" s="9">
        <v>8706</v>
      </c>
      <c r="BU56" s="9"/>
      <c r="BV56" s="9"/>
      <c r="BW56" s="9">
        <v>8089</v>
      </c>
      <c r="BX56" s="9"/>
      <c r="BY56" s="9"/>
      <c r="BZ56" s="9">
        <v>9448</v>
      </c>
      <c r="CA56" s="9" t="s">
        <v>905</v>
      </c>
      <c r="CB56" s="9" t="s">
        <v>906</v>
      </c>
      <c r="CC56" s="23" t="s">
        <v>907</v>
      </c>
      <c r="CD56" s="9"/>
      <c r="CE56" s="24" t="s">
        <v>156</v>
      </c>
      <c r="CF56" s="9" t="s">
        <v>908</v>
      </c>
      <c r="CG56" s="9" t="s">
        <v>909</v>
      </c>
      <c r="CH56" s="23" t="s">
        <v>910</v>
      </c>
      <c r="CI56" s="9"/>
      <c r="CJ56" s="24" t="s">
        <v>156</v>
      </c>
      <c r="CK56" s="9" t="s">
        <v>911</v>
      </c>
      <c r="CL56" s="9" t="s">
        <v>912</v>
      </c>
      <c r="CM56" s="23" t="s">
        <v>913</v>
      </c>
      <c r="CN56" s="9"/>
      <c r="CO56" s="24" t="s">
        <v>156</v>
      </c>
      <c r="CP56" s="9" t="s">
        <v>914</v>
      </c>
      <c r="CQ56" s="22">
        <v>39256</v>
      </c>
      <c r="CR56" s="9" t="s">
        <v>169</v>
      </c>
      <c r="CS56" s="22"/>
      <c r="CT56" s="22"/>
      <c r="CU56" s="25">
        <v>7106</v>
      </c>
      <c r="CV56" s="26"/>
      <c r="CW56" s="26"/>
      <c r="CX56" s="13">
        <f t="shared" si="43"/>
        <v>0.72451060358890707</v>
      </c>
      <c r="CY56" s="27" t="str">
        <f t="shared" si="2"/>
        <v>Mejorable</v>
      </c>
      <c r="CZ56" s="11"/>
      <c r="DA56" s="12"/>
      <c r="DB56" s="28">
        <f t="shared" si="44"/>
        <v>39256</v>
      </c>
      <c r="DC56" s="29">
        <f t="shared" si="45"/>
        <v>33349</v>
      </c>
      <c r="DD56" s="30">
        <f t="shared" si="5"/>
        <v>0.84952618707968208</v>
      </c>
      <c r="DE56" s="27" t="str">
        <f t="shared" si="6"/>
        <v>Óptimo</v>
      </c>
    </row>
    <row r="57" spans="1:109" ht="111.75" customHeight="1" x14ac:dyDescent="0.25">
      <c r="A57" s="21" t="str">
        <f t="shared" si="0"/>
        <v>05016</v>
      </c>
      <c r="B57" s="9" t="s">
        <v>915</v>
      </c>
      <c r="C57" s="9" t="s">
        <v>109</v>
      </c>
      <c r="D57" s="9" t="s">
        <v>110</v>
      </c>
      <c r="E57" s="9" t="s">
        <v>111</v>
      </c>
      <c r="F57" s="9" t="s">
        <v>112</v>
      </c>
      <c r="G57" s="9" t="s">
        <v>113</v>
      </c>
      <c r="H57" s="9" t="s">
        <v>114</v>
      </c>
      <c r="I57" s="9" t="s">
        <v>115</v>
      </c>
      <c r="J57" s="9" t="s">
        <v>114</v>
      </c>
      <c r="K57" s="9" t="s">
        <v>116</v>
      </c>
      <c r="L57" s="9" t="s">
        <v>117</v>
      </c>
      <c r="M57" s="9" t="s">
        <v>118</v>
      </c>
      <c r="N57" s="9" t="s">
        <v>119</v>
      </c>
      <c r="O57" s="9" t="s">
        <v>116</v>
      </c>
      <c r="P57" s="9" t="s">
        <v>120</v>
      </c>
      <c r="Q57" s="9" t="s">
        <v>116</v>
      </c>
      <c r="R57" s="9" t="s">
        <v>121</v>
      </c>
      <c r="S57" s="9" t="s">
        <v>118</v>
      </c>
      <c r="T57" s="9" t="s">
        <v>122</v>
      </c>
      <c r="U57" s="9" t="s">
        <v>688</v>
      </c>
      <c r="V57" s="9" t="s">
        <v>689</v>
      </c>
      <c r="W57" s="9" t="s">
        <v>174</v>
      </c>
      <c r="X57" s="9" t="s">
        <v>916</v>
      </c>
      <c r="Y57" s="9" t="s">
        <v>691</v>
      </c>
      <c r="Z57" s="9" t="s">
        <v>917</v>
      </c>
      <c r="AA57" s="9" t="s">
        <v>918</v>
      </c>
      <c r="AB57" s="9" t="s">
        <v>130</v>
      </c>
      <c r="AC57" s="9" t="s">
        <v>131</v>
      </c>
      <c r="AD57" s="9" t="s">
        <v>132</v>
      </c>
      <c r="AE57" s="9" t="s">
        <v>919</v>
      </c>
      <c r="AF57" s="9" t="s">
        <v>132</v>
      </c>
      <c r="AG57" s="9" t="s">
        <v>134</v>
      </c>
      <c r="AH57" s="9" t="s">
        <v>135</v>
      </c>
      <c r="AI57" s="9" t="s">
        <v>136</v>
      </c>
      <c r="AJ57" s="9" t="s">
        <v>136</v>
      </c>
      <c r="AK57" s="9" t="s">
        <v>134</v>
      </c>
      <c r="AL57" s="9" t="s">
        <v>135</v>
      </c>
      <c r="AM57" s="9" t="s">
        <v>137</v>
      </c>
      <c r="AN57" s="9" t="s">
        <v>180</v>
      </c>
      <c r="AO57" s="9" t="s">
        <v>139</v>
      </c>
      <c r="AP57" s="9" t="s">
        <v>487</v>
      </c>
      <c r="AQ57" s="9" t="s">
        <v>141</v>
      </c>
      <c r="AR57" s="9" t="s">
        <v>171</v>
      </c>
      <c r="AS57" s="9"/>
      <c r="AT57" s="9" t="s">
        <v>488</v>
      </c>
      <c r="AU57" s="9" t="s">
        <v>489</v>
      </c>
      <c r="AV57" s="9" t="s">
        <v>490</v>
      </c>
      <c r="AW57" s="9" t="s">
        <v>146</v>
      </c>
      <c r="AX57" s="9" t="s">
        <v>147</v>
      </c>
      <c r="AY57" s="9" t="s">
        <v>148</v>
      </c>
      <c r="AZ57" s="9" t="s">
        <v>149</v>
      </c>
      <c r="BA57" s="9" t="s">
        <v>150</v>
      </c>
      <c r="BB57" s="9" t="s">
        <v>151</v>
      </c>
      <c r="BC57" s="9" t="s">
        <v>152</v>
      </c>
      <c r="BD57" s="9" t="s">
        <v>153</v>
      </c>
      <c r="BE57" s="9" t="s">
        <v>154</v>
      </c>
      <c r="BF57" s="22"/>
      <c r="BG57" s="22"/>
      <c r="BH57" s="22" t="s">
        <v>920</v>
      </c>
      <c r="BI57" s="22"/>
      <c r="BJ57" s="22"/>
      <c r="BK57" s="22" t="s">
        <v>921</v>
      </c>
      <c r="BL57" s="22"/>
      <c r="BM57" s="22"/>
      <c r="BN57" s="22" t="s">
        <v>922</v>
      </c>
      <c r="BO57" s="22"/>
      <c r="BP57" s="22"/>
      <c r="BQ57" s="22">
        <v>100</v>
      </c>
      <c r="BR57" s="9"/>
      <c r="BS57" s="9"/>
      <c r="BT57" s="9" t="s">
        <v>923</v>
      </c>
      <c r="BU57" s="9"/>
      <c r="BV57" s="9"/>
      <c r="BW57" s="9" t="s">
        <v>924</v>
      </c>
      <c r="BX57" s="9"/>
      <c r="BY57" s="9"/>
      <c r="BZ57" s="9">
        <v>90.6</v>
      </c>
      <c r="CA57" s="9" t="s">
        <v>920</v>
      </c>
      <c r="CB57" s="9" t="s">
        <v>923</v>
      </c>
      <c r="CC57" s="23" t="s">
        <v>925</v>
      </c>
      <c r="CD57" s="9" t="s">
        <v>246</v>
      </c>
      <c r="CE57" s="32" t="s">
        <v>247</v>
      </c>
      <c r="CF57" s="9" t="s">
        <v>921</v>
      </c>
      <c r="CG57" s="9" t="s">
        <v>924</v>
      </c>
      <c r="CH57" s="23" t="s">
        <v>926</v>
      </c>
      <c r="CI57" s="9" t="s">
        <v>704</v>
      </c>
      <c r="CJ57" s="32" t="s">
        <v>247</v>
      </c>
      <c r="CK57" s="9" t="s">
        <v>922</v>
      </c>
      <c r="CL57" s="9" t="s">
        <v>927</v>
      </c>
      <c r="CM57" s="23" t="s">
        <v>928</v>
      </c>
      <c r="CN57" s="9"/>
      <c r="CO57" s="24" t="s">
        <v>156</v>
      </c>
      <c r="CP57" s="9" t="s">
        <v>929</v>
      </c>
      <c r="CQ57" s="22">
        <v>100</v>
      </c>
      <c r="CR57" s="9" t="s">
        <v>137</v>
      </c>
      <c r="CS57" s="22"/>
      <c r="CT57" s="22"/>
      <c r="CU57" s="25">
        <v>117.26</v>
      </c>
      <c r="CV57" s="26"/>
      <c r="CW57" s="26"/>
      <c r="CX57" s="10">
        <f>+CU57/BQ57</f>
        <v>1.1726000000000001</v>
      </c>
      <c r="CY57" s="27" t="str">
        <f t="shared" si="2"/>
        <v>Óptimo</v>
      </c>
      <c r="CZ57" s="11"/>
      <c r="DA57" s="12" t="s">
        <v>158</v>
      </c>
      <c r="DB57" s="28">
        <f>+BQ57</f>
        <v>100</v>
      </c>
      <c r="DC57" s="29">
        <f>+CU57</f>
        <v>117.26</v>
      </c>
      <c r="DD57" s="30">
        <f t="shared" si="5"/>
        <v>1.1726000000000001</v>
      </c>
      <c r="DE57" s="27" t="str">
        <f t="shared" si="6"/>
        <v>Óptimo</v>
      </c>
    </row>
    <row r="58" spans="1:109" ht="135" x14ac:dyDescent="0.25">
      <c r="A58" s="21" t="str">
        <f t="shared" si="0"/>
        <v>05016</v>
      </c>
      <c r="B58" s="9" t="s">
        <v>930</v>
      </c>
      <c r="C58" s="9" t="s">
        <v>109</v>
      </c>
      <c r="D58" s="9" t="s">
        <v>110</v>
      </c>
      <c r="E58" s="9" t="s">
        <v>111</v>
      </c>
      <c r="F58" s="9" t="s">
        <v>112</v>
      </c>
      <c r="G58" s="9" t="s">
        <v>113</v>
      </c>
      <c r="H58" s="9" t="s">
        <v>114</v>
      </c>
      <c r="I58" s="9" t="s">
        <v>115</v>
      </c>
      <c r="J58" s="9" t="s">
        <v>114</v>
      </c>
      <c r="K58" s="9" t="s">
        <v>116</v>
      </c>
      <c r="L58" s="9" t="s">
        <v>117</v>
      </c>
      <c r="M58" s="9" t="s">
        <v>118</v>
      </c>
      <c r="N58" s="9" t="s">
        <v>119</v>
      </c>
      <c r="O58" s="9" t="s">
        <v>116</v>
      </c>
      <c r="P58" s="9" t="s">
        <v>120</v>
      </c>
      <c r="Q58" s="9" t="s">
        <v>116</v>
      </c>
      <c r="R58" s="9" t="s">
        <v>121</v>
      </c>
      <c r="S58" s="9" t="s">
        <v>118</v>
      </c>
      <c r="T58" s="9" t="s">
        <v>122</v>
      </c>
      <c r="U58" s="9" t="s">
        <v>688</v>
      </c>
      <c r="V58" s="9" t="s">
        <v>689</v>
      </c>
      <c r="W58" s="9" t="s">
        <v>125</v>
      </c>
      <c r="X58" s="9" t="s">
        <v>931</v>
      </c>
      <c r="Y58" s="9" t="s">
        <v>932</v>
      </c>
      <c r="Z58" s="9" t="s">
        <v>933</v>
      </c>
      <c r="AA58" s="9" t="s">
        <v>934</v>
      </c>
      <c r="AB58" s="9" t="s">
        <v>130</v>
      </c>
      <c r="AC58" s="9" t="s">
        <v>131</v>
      </c>
      <c r="AD58" s="9" t="s">
        <v>164</v>
      </c>
      <c r="AE58" s="9" t="s">
        <v>935</v>
      </c>
      <c r="AF58" s="9" t="s">
        <v>393</v>
      </c>
      <c r="AG58" s="9" t="s">
        <v>936</v>
      </c>
      <c r="AH58" s="9" t="s">
        <v>135</v>
      </c>
      <c r="AI58" s="9" t="s">
        <v>136</v>
      </c>
      <c r="AJ58" s="9" t="s">
        <v>136</v>
      </c>
      <c r="AK58" s="9" t="s">
        <v>937</v>
      </c>
      <c r="AL58" s="9" t="s">
        <v>327</v>
      </c>
      <c r="AM58" s="9" t="s">
        <v>169</v>
      </c>
      <c r="AN58" s="9" t="s">
        <v>180</v>
      </c>
      <c r="AO58" s="9" t="s">
        <v>139</v>
      </c>
      <c r="AP58" s="9" t="s">
        <v>938</v>
      </c>
      <c r="AQ58" s="9" t="s">
        <v>141</v>
      </c>
      <c r="AR58" s="9" t="s">
        <v>171</v>
      </c>
      <c r="AS58" s="9"/>
      <c r="AT58" s="9" t="s">
        <v>358</v>
      </c>
      <c r="AU58" s="9" t="s">
        <v>359</v>
      </c>
      <c r="AV58" s="9" t="s">
        <v>360</v>
      </c>
      <c r="AW58" s="9" t="s">
        <v>396</v>
      </c>
      <c r="AX58" s="9" t="s">
        <v>149</v>
      </c>
      <c r="AY58" s="9" t="s">
        <v>155</v>
      </c>
      <c r="AZ58" s="9" t="s">
        <v>397</v>
      </c>
      <c r="BA58" s="9" t="s">
        <v>398</v>
      </c>
      <c r="BB58" s="9" t="s">
        <v>399</v>
      </c>
      <c r="BC58" s="9" t="s">
        <v>400</v>
      </c>
      <c r="BD58" s="9"/>
      <c r="BE58" s="9"/>
      <c r="BF58" s="22"/>
      <c r="BG58" s="22"/>
      <c r="BH58" s="22">
        <v>750</v>
      </c>
      <c r="BI58" s="22"/>
      <c r="BJ58" s="22"/>
      <c r="BK58" s="22">
        <v>550</v>
      </c>
      <c r="BL58" s="22"/>
      <c r="BM58" s="22"/>
      <c r="BN58" s="22">
        <v>1773</v>
      </c>
      <c r="BO58" s="22"/>
      <c r="BP58" s="22"/>
      <c r="BQ58" s="22">
        <v>199</v>
      </c>
      <c r="BR58" s="9"/>
      <c r="BS58" s="9"/>
      <c r="BT58" s="9">
        <v>2051</v>
      </c>
      <c r="BU58" s="9"/>
      <c r="BV58" s="9"/>
      <c r="BW58" s="9">
        <v>445</v>
      </c>
      <c r="BX58" s="9"/>
      <c r="BY58" s="9"/>
      <c r="BZ58" s="9">
        <v>552</v>
      </c>
      <c r="CA58" s="9" t="s">
        <v>600</v>
      </c>
      <c r="CB58" s="9" t="s">
        <v>939</v>
      </c>
      <c r="CC58" s="23" t="s">
        <v>940</v>
      </c>
      <c r="CD58" s="9" t="s">
        <v>941</v>
      </c>
      <c r="CE58" s="33" t="s">
        <v>284</v>
      </c>
      <c r="CF58" s="9" t="s">
        <v>581</v>
      </c>
      <c r="CG58" s="9" t="s">
        <v>942</v>
      </c>
      <c r="CH58" s="23" t="s">
        <v>943</v>
      </c>
      <c r="CI58" s="9" t="s">
        <v>312</v>
      </c>
      <c r="CJ58" s="33" t="s">
        <v>284</v>
      </c>
      <c r="CK58" s="9" t="s">
        <v>944</v>
      </c>
      <c r="CL58" s="9" t="s">
        <v>945</v>
      </c>
      <c r="CM58" s="23" t="s">
        <v>820</v>
      </c>
      <c r="CN58" s="9"/>
      <c r="CO58" s="24" t="s">
        <v>156</v>
      </c>
      <c r="CP58" s="9" t="s">
        <v>946</v>
      </c>
      <c r="CQ58" s="22">
        <v>3272</v>
      </c>
      <c r="CR58" s="9" t="s">
        <v>169</v>
      </c>
      <c r="CS58" s="22"/>
      <c r="CT58" s="22"/>
      <c r="CU58" s="25">
        <v>32</v>
      </c>
      <c r="CV58" s="26"/>
      <c r="CW58" s="26"/>
      <c r="CX58" s="13">
        <f t="shared" ref="CX58:CX59" si="46">+((SUM(CS58:CU58)/SUM(BO58:BQ58)))</f>
        <v>0.16080402010050251</v>
      </c>
      <c r="CY58" s="27" t="str">
        <f t="shared" si="2"/>
        <v>En Riesgo</v>
      </c>
      <c r="CZ58" s="11"/>
      <c r="DA58" s="12"/>
      <c r="DB58" s="28">
        <f t="shared" ref="DB58:DB59" si="47">+SUM(BF58:BQ58)</f>
        <v>3272</v>
      </c>
      <c r="DC58" s="29">
        <f t="shared" ref="DC58:DC59" si="48">+BR58+BS58+BT58+BU58+BV58+BW58+BX58+BY58+BZ58+CS58+CT58+CU58</f>
        <v>3080</v>
      </c>
      <c r="DD58" s="30">
        <f t="shared" si="5"/>
        <v>0.94132029339853296</v>
      </c>
      <c r="DE58" s="27" t="str">
        <f t="shared" si="6"/>
        <v>Óptimo</v>
      </c>
    </row>
    <row r="59" spans="1:109" ht="102.75" customHeight="1" x14ac:dyDescent="0.25">
      <c r="A59" s="21" t="str">
        <f t="shared" si="0"/>
        <v>05016</v>
      </c>
      <c r="B59" s="9" t="s">
        <v>947</v>
      </c>
      <c r="C59" s="9" t="s">
        <v>109</v>
      </c>
      <c r="D59" s="9" t="s">
        <v>110</v>
      </c>
      <c r="E59" s="9" t="s">
        <v>111</v>
      </c>
      <c r="F59" s="9" t="s">
        <v>112</v>
      </c>
      <c r="G59" s="9" t="s">
        <v>113</v>
      </c>
      <c r="H59" s="9" t="s">
        <v>114</v>
      </c>
      <c r="I59" s="9" t="s">
        <v>115</v>
      </c>
      <c r="J59" s="9" t="s">
        <v>114</v>
      </c>
      <c r="K59" s="9" t="s">
        <v>116</v>
      </c>
      <c r="L59" s="9" t="s">
        <v>117</v>
      </c>
      <c r="M59" s="9" t="s">
        <v>118</v>
      </c>
      <c r="N59" s="9" t="s">
        <v>119</v>
      </c>
      <c r="O59" s="9" t="s">
        <v>116</v>
      </c>
      <c r="P59" s="9" t="s">
        <v>120</v>
      </c>
      <c r="Q59" s="9" t="s">
        <v>116</v>
      </c>
      <c r="R59" s="9" t="s">
        <v>121</v>
      </c>
      <c r="S59" s="9" t="s">
        <v>118</v>
      </c>
      <c r="T59" s="9" t="s">
        <v>122</v>
      </c>
      <c r="U59" s="9" t="s">
        <v>688</v>
      </c>
      <c r="V59" s="9" t="s">
        <v>689</v>
      </c>
      <c r="W59" s="9" t="s">
        <v>125</v>
      </c>
      <c r="X59" s="9" t="s">
        <v>948</v>
      </c>
      <c r="Y59" s="9" t="s">
        <v>949</v>
      </c>
      <c r="Z59" s="9" t="s">
        <v>950</v>
      </c>
      <c r="AA59" s="9" t="s">
        <v>951</v>
      </c>
      <c r="AB59" s="9" t="s">
        <v>130</v>
      </c>
      <c r="AC59" s="9" t="s">
        <v>131</v>
      </c>
      <c r="AD59" s="9" t="s">
        <v>164</v>
      </c>
      <c r="AE59" s="9" t="s">
        <v>952</v>
      </c>
      <c r="AF59" s="9" t="s">
        <v>854</v>
      </c>
      <c r="AG59" s="9" t="s">
        <v>953</v>
      </c>
      <c r="AH59" s="9" t="s">
        <v>135</v>
      </c>
      <c r="AI59" s="9" t="s">
        <v>136</v>
      </c>
      <c r="AJ59" s="9" t="s">
        <v>136</v>
      </c>
      <c r="AK59" s="9" t="s">
        <v>954</v>
      </c>
      <c r="AL59" s="9" t="s">
        <v>327</v>
      </c>
      <c r="AM59" s="9" t="s">
        <v>169</v>
      </c>
      <c r="AN59" s="9" t="s">
        <v>138</v>
      </c>
      <c r="AO59" s="9" t="s">
        <v>139</v>
      </c>
      <c r="AP59" s="9" t="s">
        <v>955</v>
      </c>
      <c r="AQ59" s="9" t="s">
        <v>141</v>
      </c>
      <c r="AR59" s="9" t="s">
        <v>171</v>
      </c>
      <c r="AS59" s="9"/>
      <c r="AT59" s="9" t="s">
        <v>329</v>
      </c>
      <c r="AU59" s="9" t="s">
        <v>330</v>
      </c>
      <c r="AV59" s="9" t="s">
        <v>331</v>
      </c>
      <c r="AW59" s="9" t="s">
        <v>146</v>
      </c>
      <c r="AX59" s="9" t="s">
        <v>147</v>
      </c>
      <c r="AY59" s="9" t="s">
        <v>148</v>
      </c>
      <c r="AZ59" s="9" t="s">
        <v>149</v>
      </c>
      <c r="BA59" s="9" t="s">
        <v>150</v>
      </c>
      <c r="BB59" s="9" t="s">
        <v>151</v>
      </c>
      <c r="BC59" s="9" t="s">
        <v>152</v>
      </c>
      <c r="BD59" s="9" t="s">
        <v>153</v>
      </c>
      <c r="BE59" s="9" t="s">
        <v>154</v>
      </c>
      <c r="BF59" s="22"/>
      <c r="BG59" s="22"/>
      <c r="BH59" s="22">
        <v>7517</v>
      </c>
      <c r="BI59" s="22"/>
      <c r="BJ59" s="22"/>
      <c r="BK59" s="22">
        <v>11833</v>
      </c>
      <c r="BL59" s="22"/>
      <c r="BM59" s="22"/>
      <c r="BN59" s="22">
        <v>9489</v>
      </c>
      <c r="BO59" s="22"/>
      <c r="BP59" s="22"/>
      <c r="BQ59" s="22">
        <v>8034</v>
      </c>
      <c r="BR59" s="9"/>
      <c r="BS59" s="9"/>
      <c r="BT59" s="9">
        <v>4998</v>
      </c>
      <c r="BU59" s="9"/>
      <c r="BV59" s="9"/>
      <c r="BW59" s="9">
        <v>10965</v>
      </c>
      <c r="BX59" s="9"/>
      <c r="BY59" s="9"/>
      <c r="BZ59" s="9">
        <v>10584</v>
      </c>
      <c r="CA59" s="9" t="s">
        <v>956</v>
      </c>
      <c r="CB59" s="9" t="s">
        <v>957</v>
      </c>
      <c r="CC59" s="23" t="s">
        <v>958</v>
      </c>
      <c r="CD59" s="9"/>
      <c r="CE59" s="31" t="s">
        <v>208</v>
      </c>
      <c r="CF59" s="9" t="s">
        <v>959</v>
      </c>
      <c r="CG59" s="9" t="s">
        <v>960</v>
      </c>
      <c r="CH59" s="23" t="s">
        <v>961</v>
      </c>
      <c r="CI59" s="9"/>
      <c r="CJ59" s="24" t="s">
        <v>156</v>
      </c>
      <c r="CK59" s="9" t="s">
        <v>962</v>
      </c>
      <c r="CL59" s="9" t="s">
        <v>963</v>
      </c>
      <c r="CM59" s="23" t="s">
        <v>964</v>
      </c>
      <c r="CN59" s="9"/>
      <c r="CO59" s="24" t="s">
        <v>156</v>
      </c>
      <c r="CP59" s="9" t="s">
        <v>965</v>
      </c>
      <c r="CQ59" s="22">
        <v>36873</v>
      </c>
      <c r="CR59" s="9" t="s">
        <v>169</v>
      </c>
      <c r="CS59" s="22"/>
      <c r="CT59" s="22"/>
      <c r="CU59" s="25">
        <v>9718</v>
      </c>
      <c r="CV59" s="26"/>
      <c r="CW59" s="26"/>
      <c r="CX59" s="13">
        <f t="shared" si="46"/>
        <v>1.2096091610654718</v>
      </c>
      <c r="CY59" s="27" t="str">
        <f t="shared" si="2"/>
        <v>Óptimo</v>
      </c>
      <c r="CZ59" s="11"/>
      <c r="DA59" s="12"/>
      <c r="DB59" s="28">
        <f t="shared" si="47"/>
        <v>36873</v>
      </c>
      <c r="DC59" s="29">
        <f t="shared" si="48"/>
        <v>36265</v>
      </c>
      <c r="DD59" s="30">
        <f t="shared" si="5"/>
        <v>0.98351097008651311</v>
      </c>
      <c r="DE59" s="27" t="str">
        <f t="shared" si="6"/>
        <v>Óptimo</v>
      </c>
    </row>
    <row r="60" spans="1:109" ht="105" x14ac:dyDescent="0.25">
      <c r="A60" s="21" t="str">
        <f t="shared" si="0"/>
        <v>05016</v>
      </c>
      <c r="B60" s="9" t="s">
        <v>966</v>
      </c>
      <c r="C60" s="9" t="s">
        <v>109</v>
      </c>
      <c r="D60" s="9" t="s">
        <v>110</v>
      </c>
      <c r="E60" s="9" t="s">
        <v>111</v>
      </c>
      <c r="F60" s="9" t="s">
        <v>112</v>
      </c>
      <c r="G60" s="9" t="s">
        <v>113</v>
      </c>
      <c r="H60" s="9" t="s">
        <v>114</v>
      </c>
      <c r="I60" s="9" t="s">
        <v>115</v>
      </c>
      <c r="J60" s="9" t="s">
        <v>114</v>
      </c>
      <c r="K60" s="9" t="s">
        <v>116</v>
      </c>
      <c r="L60" s="9" t="s">
        <v>117</v>
      </c>
      <c r="M60" s="9" t="s">
        <v>118</v>
      </c>
      <c r="N60" s="9" t="s">
        <v>119</v>
      </c>
      <c r="O60" s="9" t="s">
        <v>116</v>
      </c>
      <c r="P60" s="9" t="s">
        <v>120</v>
      </c>
      <c r="Q60" s="9" t="s">
        <v>116</v>
      </c>
      <c r="R60" s="9" t="s">
        <v>121</v>
      </c>
      <c r="S60" s="9" t="s">
        <v>118</v>
      </c>
      <c r="T60" s="9" t="s">
        <v>122</v>
      </c>
      <c r="U60" s="9" t="s">
        <v>688</v>
      </c>
      <c r="V60" s="9" t="s">
        <v>689</v>
      </c>
      <c r="W60" s="9" t="s">
        <v>174</v>
      </c>
      <c r="X60" s="9" t="s">
        <v>967</v>
      </c>
      <c r="Y60" s="9" t="s">
        <v>968</v>
      </c>
      <c r="Z60" s="9" t="s">
        <v>969</v>
      </c>
      <c r="AA60" s="9" t="s">
        <v>970</v>
      </c>
      <c r="AB60" s="9" t="s">
        <v>130</v>
      </c>
      <c r="AC60" s="9" t="s">
        <v>131</v>
      </c>
      <c r="AD60" s="9" t="s">
        <v>132</v>
      </c>
      <c r="AE60" s="9" t="s">
        <v>971</v>
      </c>
      <c r="AF60" s="9" t="s">
        <v>132</v>
      </c>
      <c r="AG60" s="9" t="s">
        <v>134</v>
      </c>
      <c r="AH60" s="9" t="s">
        <v>135</v>
      </c>
      <c r="AI60" s="9" t="s">
        <v>136</v>
      </c>
      <c r="AJ60" s="9" t="s">
        <v>136</v>
      </c>
      <c r="AK60" s="9" t="s">
        <v>134</v>
      </c>
      <c r="AL60" s="9" t="s">
        <v>370</v>
      </c>
      <c r="AM60" s="9" t="s">
        <v>137</v>
      </c>
      <c r="AN60" s="9" t="s">
        <v>180</v>
      </c>
      <c r="AO60" s="9" t="s">
        <v>139</v>
      </c>
      <c r="AP60" s="9" t="s">
        <v>972</v>
      </c>
      <c r="AQ60" s="9" t="s">
        <v>141</v>
      </c>
      <c r="AR60" s="9" t="s">
        <v>171</v>
      </c>
      <c r="AS60" s="9"/>
      <c r="AT60" s="9" t="s">
        <v>329</v>
      </c>
      <c r="AU60" s="9" t="s">
        <v>330</v>
      </c>
      <c r="AV60" s="9" t="s">
        <v>331</v>
      </c>
      <c r="AW60" s="9" t="s">
        <v>146</v>
      </c>
      <c r="AX60" s="9" t="s">
        <v>147</v>
      </c>
      <c r="AY60" s="9" t="s">
        <v>148</v>
      </c>
      <c r="AZ60" s="9" t="s">
        <v>149</v>
      </c>
      <c r="BA60" s="9" t="s">
        <v>150</v>
      </c>
      <c r="BB60" s="9" t="s">
        <v>151</v>
      </c>
      <c r="BC60" s="9" t="s">
        <v>152</v>
      </c>
      <c r="BD60" s="9" t="s">
        <v>153</v>
      </c>
      <c r="BE60" s="9" t="s">
        <v>154</v>
      </c>
      <c r="BF60" s="22"/>
      <c r="BG60" s="22"/>
      <c r="BH60" s="22" t="s">
        <v>134</v>
      </c>
      <c r="BI60" s="22"/>
      <c r="BJ60" s="22"/>
      <c r="BK60" s="22" t="s">
        <v>134</v>
      </c>
      <c r="BL60" s="22"/>
      <c r="BM60" s="22"/>
      <c r="BN60" s="22" t="s">
        <v>134</v>
      </c>
      <c r="BO60" s="22"/>
      <c r="BP60" s="22"/>
      <c r="BQ60" s="22">
        <v>100</v>
      </c>
      <c r="BR60" s="9"/>
      <c r="BS60" s="9"/>
      <c r="BT60" s="9" t="s">
        <v>855</v>
      </c>
      <c r="BU60" s="9"/>
      <c r="BV60" s="9"/>
      <c r="BW60" s="9" t="s">
        <v>339</v>
      </c>
      <c r="BX60" s="9"/>
      <c r="BY60" s="9"/>
      <c r="BZ60" s="9">
        <v>92</v>
      </c>
      <c r="CA60" s="9" t="s">
        <v>134</v>
      </c>
      <c r="CB60" s="9" t="s">
        <v>855</v>
      </c>
      <c r="CC60" s="23" t="s">
        <v>147</v>
      </c>
      <c r="CD60" s="9"/>
      <c r="CE60" s="24" t="s">
        <v>156</v>
      </c>
      <c r="CF60" s="9" t="s">
        <v>134</v>
      </c>
      <c r="CG60" s="9" t="s">
        <v>339</v>
      </c>
      <c r="CH60" s="23" t="s">
        <v>267</v>
      </c>
      <c r="CI60" s="9"/>
      <c r="CJ60" s="24" t="s">
        <v>156</v>
      </c>
      <c r="CK60" s="9" t="s">
        <v>134</v>
      </c>
      <c r="CL60" s="9" t="s">
        <v>973</v>
      </c>
      <c r="CM60" s="23" t="s">
        <v>974</v>
      </c>
      <c r="CN60" s="9"/>
      <c r="CO60" s="24" t="s">
        <v>156</v>
      </c>
      <c r="CP60" s="9" t="s">
        <v>975</v>
      </c>
      <c r="CQ60" s="22">
        <v>100</v>
      </c>
      <c r="CR60" s="9" t="s">
        <v>137</v>
      </c>
      <c r="CS60" s="22"/>
      <c r="CT60" s="22"/>
      <c r="CU60" s="25">
        <v>85</v>
      </c>
      <c r="CV60" s="26"/>
      <c r="CW60" s="26"/>
      <c r="CX60" s="10">
        <f t="shared" ref="CX60:CX62" si="49">+CU60/BQ60</f>
        <v>0.85</v>
      </c>
      <c r="CY60" s="27" t="str">
        <f t="shared" si="2"/>
        <v>Óptimo</v>
      </c>
      <c r="CZ60" s="11"/>
      <c r="DA60" s="12" t="s">
        <v>158</v>
      </c>
      <c r="DB60" s="28">
        <f>+BQ60</f>
        <v>100</v>
      </c>
      <c r="DC60" s="29">
        <f t="shared" ref="DC60:DC62" si="50">+CU60</f>
        <v>85</v>
      </c>
      <c r="DD60" s="30">
        <f t="shared" si="5"/>
        <v>0.85</v>
      </c>
      <c r="DE60" s="27" t="str">
        <f t="shared" si="6"/>
        <v>Óptimo</v>
      </c>
    </row>
    <row r="61" spans="1:109" ht="105" x14ac:dyDescent="0.25">
      <c r="A61" s="21" t="str">
        <f t="shared" si="0"/>
        <v>05016</v>
      </c>
      <c r="B61" s="9" t="s">
        <v>976</v>
      </c>
      <c r="C61" s="9" t="s">
        <v>109</v>
      </c>
      <c r="D61" s="9" t="s">
        <v>110</v>
      </c>
      <c r="E61" s="9" t="s">
        <v>111</v>
      </c>
      <c r="F61" s="9" t="s">
        <v>112</v>
      </c>
      <c r="G61" s="9" t="s">
        <v>113</v>
      </c>
      <c r="H61" s="9" t="s">
        <v>114</v>
      </c>
      <c r="I61" s="9" t="s">
        <v>115</v>
      </c>
      <c r="J61" s="9" t="s">
        <v>114</v>
      </c>
      <c r="K61" s="9" t="s">
        <v>116</v>
      </c>
      <c r="L61" s="9" t="s">
        <v>117</v>
      </c>
      <c r="M61" s="9" t="s">
        <v>118</v>
      </c>
      <c r="N61" s="9" t="s">
        <v>119</v>
      </c>
      <c r="O61" s="9" t="s">
        <v>116</v>
      </c>
      <c r="P61" s="9" t="s">
        <v>120</v>
      </c>
      <c r="Q61" s="9" t="s">
        <v>116</v>
      </c>
      <c r="R61" s="9" t="s">
        <v>121</v>
      </c>
      <c r="S61" s="9" t="s">
        <v>118</v>
      </c>
      <c r="T61" s="9" t="s">
        <v>122</v>
      </c>
      <c r="U61" s="9" t="s">
        <v>688</v>
      </c>
      <c r="V61" s="9" t="s">
        <v>689</v>
      </c>
      <c r="W61" s="9" t="s">
        <v>125</v>
      </c>
      <c r="X61" s="9" t="s">
        <v>977</v>
      </c>
      <c r="Y61" s="9" t="s">
        <v>978</v>
      </c>
      <c r="Z61" s="9" t="s">
        <v>979</v>
      </c>
      <c r="AA61" s="9" t="s">
        <v>980</v>
      </c>
      <c r="AB61" s="9" t="s">
        <v>130</v>
      </c>
      <c r="AC61" s="9" t="s">
        <v>131</v>
      </c>
      <c r="AD61" s="9" t="s">
        <v>132</v>
      </c>
      <c r="AE61" s="9" t="s">
        <v>981</v>
      </c>
      <c r="AF61" s="9" t="s">
        <v>132</v>
      </c>
      <c r="AG61" s="9" t="s">
        <v>134</v>
      </c>
      <c r="AH61" s="9" t="s">
        <v>135</v>
      </c>
      <c r="AI61" s="9" t="s">
        <v>136</v>
      </c>
      <c r="AJ61" s="9" t="s">
        <v>136</v>
      </c>
      <c r="AK61" s="9" t="s">
        <v>134</v>
      </c>
      <c r="AL61" s="9" t="s">
        <v>327</v>
      </c>
      <c r="AM61" s="9" t="s">
        <v>137</v>
      </c>
      <c r="AN61" s="9" t="s">
        <v>138</v>
      </c>
      <c r="AO61" s="9" t="s">
        <v>139</v>
      </c>
      <c r="AP61" s="9" t="s">
        <v>972</v>
      </c>
      <c r="AQ61" s="9" t="s">
        <v>141</v>
      </c>
      <c r="AR61" s="9" t="s">
        <v>142</v>
      </c>
      <c r="AS61" s="9"/>
      <c r="AT61" s="9" t="s">
        <v>329</v>
      </c>
      <c r="AU61" s="9" t="s">
        <v>330</v>
      </c>
      <c r="AV61" s="9" t="s">
        <v>331</v>
      </c>
      <c r="AW61" s="9" t="s">
        <v>146</v>
      </c>
      <c r="AX61" s="9" t="s">
        <v>147</v>
      </c>
      <c r="AY61" s="9" t="s">
        <v>148</v>
      </c>
      <c r="AZ61" s="9" t="s">
        <v>149</v>
      </c>
      <c r="BA61" s="9" t="s">
        <v>150</v>
      </c>
      <c r="BB61" s="9" t="s">
        <v>151</v>
      </c>
      <c r="BC61" s="9" t="s">
        <v>152</v>
      </c>
      <c r="BD61" s="9" t="s">
        <v>153</v>
      </c>
      <c r="BE61" s="9" t="s">
        <v>154</v>
      </c>
      <c r="BF61" s="22"/>
      <c r="BG61" s="22"/>
      <c r="BH61" s="22" t="s">
        <v>134</v>
      </c>
      <c r="BI61" s="22"/>
      <c r="BJ61" s="22"/>
      <c r="BK61" s="22" t="s">
        <v>134</v>
      </c>
      <c r="BL61" s="22"/>
      <c r="BM61" s="22"/>
      <c r="BN61" s="22" t="s">
        <v>134</v>
      </c>
      <c r="BO61" s="22"/>
      <c r="BP61" s="22"/>
      <c r="BQ61" s="22">
        <v>100</v>
      </c>
      <c r="BR61" s="9"/>
      <c r="BS61" s="9"/>
      <c r="BT61" s="9" t="s">
        <v>982</v>
      </c>
      <c r="BU61" s="9"/>
      <c r="BV61" s="9"/>
      <c r="BW61" s="9" t="s">
        <v>983</v>
      </c>
      <c r="BX61" s="9"/>
      <c r="BY61" s="9"/>
      <c r="BZ61" s="9">
        <v>99</v>
      </c>
      <c r="CA61" s="9" t="s">
        <v>134</v>
      </c>
      <c r="CB61" s="9" t="s">
        <v>982</v>
      </c>
      <c r="CC61" s="23" t="s">
        <v>984</v>
      </c>
      <c r="CD61" s="9"/>
      <c r="CE61" s="24" t="s">
        <v>156</v>
      </c>
      <c r="CF61" s="9" t="s">
        <v>134</v>
      </c>
      <c r="CG61" s="9" t="s">
        <v>983</v>
      </c>
      <c r="CH61" s="23" t="s">
        <v>985</v>
      </c>
      <c r="CI61" s="9"/>
      <c r="CJ61" s="24" t="s">
        <v>156</v>
      </c>
      <c r="CK61" s="9" t="s">
        <v>134</v>
      </c>
      <c r="CL61" s="9" t="s">
        <v>755</v>
      </c>
      <c r="CM61" s="23" t="s">
        <v>986</v>
      </c>
      <c r="CN61" s="9"/>
      <c r="CO61" s="24" t="s">
        <v>156</v>
      </c>
      <c r="CP61" s="9" t="s">
        <v>987</v>
      </c>
      <c r="CQ61" s="22">
        <v>100</v>
      </c>
      <c r="CR61" s="9" t="s">
        <v>137</v>
      </c>
      <c r="CS61" s="22"/>
      <c r="CT61" s="22"/>
      <c r="CU61" s="25">
        <v>99</v>
      </c>
      <c r="CV61" s="26"/>
      <c r="CW61" s="26"/>
      <c r="CX61" s="10">
        <f t="shared" si="49"/>
        <v>0.99</v>
      </c>
      <c r="CY61" s="27" t="str">
        <f t="shared" si="2"/>
        <v>Óptimo</v>
      </c>
      <c r="CZ61" s="11"/>
      <c r="DA61" s="12" t="s">
        <v>158</v>
      </c>
      <c r="DB61" s="28">
        <f>+BQ61</f>
        <v>100</v>
      </c>
      <c r="DC61" s="29">
        <f t="shared" si="50"/>
        <v>99</v>
      </c>
      <c r="DD61" s="30">
        <f t="shared" si="5"/>
        <v>0.99</v>
      </c>
      <c r="DE61" s="27" t="str">
        <f t="shared" si="6"/>
        <v>Óptimo</v>
      </c>
    </row>
    <row r="62" spans="1:109" ht="135" x14ac:dyDescent="0.25">
      <c r="A62" s="21" t="str">
        <f t="shared" si="0"/>
        <v>05016</v>
      </c>
      <c r="B62" s="9" t="s">
        <v>988</v>
      </c>
      <c r="C62" s="9" t="s">
        <v>109</v>
      </c>
      <c r="D62" s="9" t="s">
        <v>110</v>
      </c>
      <c r="E62" s="9" t="s">
        <v>111</v>
      </c>
      <c r="F62" s="9" t="s">
        <v>112</v>
      </c>
      <c r="G62" s="9" t="s">
        <v>113</v>
      </c>
      <c r="H62" s="9" t="s">
        <v>114</v>
      </c>
      <c r="I62" s="9" t="s">
        <v>115</v>
      </c>
      <c r="J62" s="9" t="s">
        <v>114</v>
      </c>
      <c r="K62" s="9" t="s">
        <v>116</v>
      </c>
      <c r="L62" s="9" t="s">
        <v>117</v>
      </c>
      <c r="M62" s="9" t="s">
        <v>118</v>
      </c>
      <c r="N62" s="9" t="s">
        <v>119</v>
      </c>
      <c r="O62" s="9" t="s">
        <v>116</v>
      </c>
      <c r="P62" s="9" t="s">
        <v>120</v>
      </c>
      <c r="Q62" s="9" t="s">
        <v>116</v>
      </c>
      <c r="R62" s="9" t="s">
        <v>121</v>
      </c>
      <c r="S62" s="9" t="s">
        <v>118</v>
      </c>
      <c r="T62" s="9" t="s">
        <v>122</v>
      </c>
      <c r="U62" s="9" t="s">
        <v>688</v>
      </c>
      <c r="V62" s="9" t="s">
        <v>689</v>
      </c>
      <c r="W62" s="9" t="s">
        <v>125</v>
      </c>
      <c r="X62" s="9" t="s">
        <v>989</v>
      </c>
      <c r="Y62" s="9" t="s">
        <v>978</v>
      </c>
      <c r="Z62" s="9" t="s">
        <v>990</v>
      </c>
      <c r="AA62" s="9" t="s">
        <v>991</v>
      </c>
      <c r="AB62" s="9" t="s">
        <v>130</v>
      </c>
      <c r="AC62" s="9" t="s">
        <v>131</v>
      </c>
      <c r="AD62" s="9" t="s">
        <v>608</v>
      </c>
      <c r="AE62" s="9" t="s">
        <v>992</v>
      </c>
      <c r="AF62" s="9" t="s">
        <v>608</v>
      </c>
      <c r="AG62" s="9" t="s">
        <v>830</v>
      </c>
      <c r="AH62" s="9" t="s">
        <v>135</v>
      </c>
      <c r="AI62" s="9" t="s">
        <v>136</v>
      </c>
      <c r="AJ62" s="9" t="s">
        <v>136</v>
      </c>
      <c r="AK62" s="9" t="s">
        <v>830</v>
      </c>
      <c r="AL62" s="9" t="s">
        <v>327</v>
      </c>
      <c r="AM62" s="9" t="s">
        <v>137</v>
      </c>
      <c r="AN62" s="9" t="s">
        <v>138</v>
      </c>
      <c r="AO62" s="9" t="s">
        <v>139</v>
      </c>
      <c r="AP62" s="9" t="s">
        <v>972</v>
      </c>
      <c r="AQ62" s="9" t="s">
        <v>141</v>
      </c>
      <c r="AR62" s="9" t="s">
        <v>171</v>
      </c>
      <c r="AS62" s="9"/>
      <c r="AT62" s="9" t="s">
        <v>329</v>
      </c>
      <c r="AU62" s="9" t="s">
        <v>330</v>
      </c>
      <c r="AV62" s="9" t="s">
        <v>331</v>
      </c>
      <c r="AW62" s="9" t="s">
        <v>146</v>
      </c>
      <c r="AX62" s="9" t="s">
        <v>147</v>
      </c>
      <c r="AY62" s="9" t="s">
        <v>148</v>
      </c>
      <c r="AZ62" s="9" t="s">
        <v>149</v>
      </c>
      <c r="BA62" s="9" t="s">
        <v>150</v>
      </c>
      <c r="BB62" s="9" t="s">
        <v>151</v>
      </c>
      <c r="BC62" s="9" t="s">
        <v>152</v>
      </c>
      <c r="BD62" s="9" t="s">
        <v>153</v>
      </c>
      <c r="BE62" s="9" t="s">
        <v>154</v>
      </c>
      <c r="BF62" s="22"/>
      <c r="BG62" s="22"/>
      <c r="BH62" s="22" t="s">
        <v>830</v>
      </c>
      <c r="BI62" s="22"/>
      <c r="BJ62" s="22"/>
      <c r="BK62" s="22" t="s">
        <v>830</v>
      </c>
      <c r="BL62" s="22"/>
      <c r="BM62" s="22"/>
      <c r="BN62" s="22" t="s">
        <v>830</v>
      </c>
      <c r="BO62" s="22"/>
      <c r="BP62" s="22"/>
      <c r="BQ62" s="22">
        <v>4</v>
      </c>
      <c r="BR62" s="9"/>
      <c r="BS62" s="9"/>
      <c r="BT62" s="9" t="s">
        <v>993</v>
      </c>
      <c r="BU62" s="9"/>
      <c r="BV62" s="9"/>
      <c r="BW62" s="9" t="s">
        <v>994</v>
      </c>
      <c r="BX62" s="9"/>
      <c r="BY62" s="9"/>
      <c r="BZ62" s="9">
        <v>3</v>
      </c>
      <c r="CA62" s="9" t="s">
        <v>830</v>
      </c>
      <c r="CB62" s="9" t="s">
        <v>993</v>
      </c>
      <c r="CC62" s="23" t="s">
        <v>995</v>
      </c>
      <c r="CD62" s="9" t="s">
        <v>312</v>
      </c>
      <c r="CE62" s="33" t="s">
        <v>284</v>
      </c>
      <c r="CF62" s="9" t="s">
        <v>830</v>
      </c>
      <c r="CG62" s="9" t="s">
        <v>994</v>
      </c>
      <c r="CH62" s="23" t="s">
        <v>996</v>
      </c>
      <c r="CI62" s="9"/>
      <c r="CJ62" s="31" t="s">
        <v>208</v>
      </c>
      <c r="CK62" s="9" t="s">
        <v>830</v>
      </c>
      <c r="CL62" s="9" t="s">
        <v>890</v>
      </c>
      <c r="CM62" s="23" t="s">
        <v>997</v>
      </c>
      <c r="CN62" s="9"/>
      <c r="CO62" s="31" t="s">
        <v>208</v>
      </c>
      <c r="CP62" s="9" t="s">
        <v>998</v>
      </c>
      <c r="CQ62" s="22">
        <v>4</v>
      </c>
      <c r="CR62" s="9" t="s">
        <v>137</v>
      </c>
      <c r="CS62" s="22"/>
      <c r="CT62" s="22"/>
      <c r="CU62" s="25">
        <v>3</v>
      </c>
      <c r="CV62" s="26"/>
      <c r="CW62" s="26"/>
      <c r="CX62" s="10">
        <f t="shared" si="49"/>
        <v>0.75</v>
      </c>
      <c r="CY62" s="27" t="str">
        <f t="shared" si="2"/>
        <v>Mejorable</v>
      </c>
      <c r="CZ62" s="11"/>
      <c r="DA62" s="12" t="s">
        <v>158</v>
      </c>
      <c r="DB62" s="28">
        <f>+BQ62</f>
        <v>4</v>
      </c>
      <c r="DC62" s="29">
        <f t="shared" si="50"/>
        <v>3</v>
      </c>
      <c r="DD62" s="30">
        <f t="shared" si="5"/>
        <v>0.75</v>
      </c>
      <c r="DE62" s="27" t="str">
        <f t="shared" si="6"/>
        <v>Mejorable</v>
      </c>
    </row>
    <row r="63" spans="1:109" ht="123" customHeight="1" x14ac:dyDescent="0.25">
      <c r="A63" s="21" t="str">
        <f t="shared" si="0"/>
        <v>05016</v>
      </c>
      <c r="B63" s="9" t="s">
        <v>999</v>
      </c>
      <c r="C63" s="9" t="s">
        <v>109</v>
      </c>
      <c r="D63" s="9" t="s">
        <v>110</v>
      </c>
      <c r="E63" s="9" t="s">
        <v>111</v>
      </c>
      <c r="F63" s="9" t="s">
        <v>112</v>
      </c>
      <c r="G63" s="9" t="s">
        <v>113</v>
      </c>
      <c r="H63" s="9" t="s">
        <v>114</v>
      </c>
      <c r="I63" s="9" t="s">
        <v>115</v>
      </c>
      <c r="J63" s="9" t="s">
        <v>114</v>
      </c>
      <c r="K63" s="9" t="s">
        <v>116</v>
      </c>
      <c r="L63" s="9" t="s">
        <v>117</v>
      </c>
      <c r="M63" s="9" t="s">
        <v>118</v>
      </c>
      <c r="N63" s="9" t="s">
        <v>119</v>
      </c>
      <c r="O63" s="9" t="s">
        <v>116</v>
      </c>
      <c r="P63" s="9" t="s">
        <v>120</v>
      </c>
      <c r="Q63" s="9" t="s">
        <v>116</v>
      </c>
      <c r="R63" s="9" t="s">
        <v>121</v>
      </c>
      <c r="S63" s="9" t="s">
        <v>118</v>
      </c>
      <c r="T63" s="9" t="s">
        <v>122</v>
      </c>
      <c r="U63" s="9" t="s">
        <v>688</v>
      </c>
      <c r="V63" s="9" t="s">
        <v>689</v>
      </c>
      <c r="W63" s="9" t="s">
        <v>125</v>
      </c>
      <c r="X63" s="9" t="s">
        <v>1000</v>
      </c>
      <c r="Y63" s="9" t="s">
        <v>968</v>
      </c>
      <c r="Z63" s="9" t="s">
        <v>1001</v>
      </c>
      <c r="AA63" s="9" t="s">
        <v>1002</v>
      </c>
      <c r="AB63" s="9" t="s">
        <v>130</v>
      </c>
      <c r="AC63" s="9" t="s">
        <v>131</v>
      </c>
      <c r="AD63" s="9" t="s">
        <v>164</v>
      </c>
      <c r="AE63" s="9" t="s">
        <v>1003</v>
      </c>
      <c r="AF63" s="9" t="s">
        <v>579</v>
      </c>
      <c r="AG63" s="9" t="s">
        <v>1004</v>
      </c>
      <c r="AH63" s="9" t="s">
        <v>135</v>
      </c>
      <c r="AI63" s="9" t="s">
        <v>136</v>
      </c>
      <c r="AJ63" s="9" t="s">
        <v>136</v>
      </c>
      <c r="AK63" s="9" t="s">
        <v>891</v>
      </c>
      <c r="AL63" s="9" t="s">
        <v>327</v>
      </c>
      <c r="AM63" s="9" t="s">
        <v>169</v>
      </c>
      <c r="AN63" s="9" t="s">
        <v>180</v>
      </c>
      <c r="AO63" s="9" t="s">
        <v>139</v>
      </c>
      <c r="AP63" s="9" t="s">
        <v>972</v>
      </c>
      <c r="AQ63" s="9" t="s">
        <v>141</v>
      </c>
      <c r="AR63" s="9" t="s">
        <v>171</v>
      </c>
      <c r="AS63" s="9"/>
      <c r="AT63" s="9" t="s">
        <v>329</v>
      </c>
      <c r="AU63" s="9" t="s">
        <v>330</v>
      </c>
      <c r="AV63" s="9" t="s">
        <v>331</v>
      </c>
      <c r="AW63" s="9" t="s">
        <v>146</v>
      </c>
      <c r="AX63" s="9" t="s">
        <v>147</v>
      </c>
      <c r="AY63" s="9" t="s">
        <v>148</v>
      </c>
      <c r="AZ63" s="9" t="s">
        <v>149</v>
      </c>
      <c r="BA63" s="9" t="s">
        <v>150</v>
      </c>
      <c r="BB63" s="9" t="s">
        <v>151</v>
      </c>
      <c r="BC63" s="9" t="s">
        <v>152</v>
      </c>
      <c r="BD63" s="9" t="s">
        <v>153</v>
      </c>
      <c r="BE63" s="9" t="s">
        <v>154</v>
      </c>
      <c r="BF63" s="22"/>
      <c r="BG63" s="22"/>
      <c r="BH63" s="22">
        <v>2</v>
      </c>
      <c r="BI63" s="22"/>
      <c r="BJ63" s="22"/>
      <c r="BK63" s="22">
        <v>2</v>
      </c>
      <c r="BL63" s="22"/>
      <c r="BM63" s="22"/>
      <c r="BN63" s="22">
        <v>8</v>
      </c>
      <c r="BO63" s="22"/>
      <c r="BP63" s="22"/>
      <c r="BQ63" s="22">
        <v>0</v>
      </c>
      <c r="BR63" s="9"/>
      <c r="BS63" s="9"/>
      <c r="BT63" s="9">
        <v>1</v>
      </c>
      <c r="BU63" s="9"/>
      <c r="BV63" s="9"/>
      <c r="BW63" s="9">
        <v>4</v>
      </c>
      <c r="BX63" s="9"/>
      <c r="BY63" s="9"/>
      <c r="BZ63" s="9">
        <v>8</v>
      </c>
      <c r="CA63" s="9" t="s">
        <v>1005</v>
      </c>
      <c r="CB63" s="9" t="s">
        <v>547</v>
      </c>
      <c r="CC63" s="23" t="s">
        <v>1006</v>
      </c>
      <c r="CD63" s="9" t="s">
        <v>312</v>
      </c>
      <c r="CE63" s="33" t="s">
        <v>284</v>
      </c>
      <c r="CF63" s="9" t="s">
        <v>830</v>
      </c>
      <c r="CG63" s="9" t="s">
        <v>325</v>
      </c>
      <c r="CH63" s="23" t="s">
        <v>1007</v>
      </c>
      <c r="CI63" s="9"/>
      <c r="CJ63" s="24" t="s">
        <v>156</v>
      </c>
      <c r="CK63" s="9" t="s">
        <v>1004</v>
      </c>
      <c r="CL63" s="9" t="s">
        <v>1008</v>
      </c>
      <c r="CM63" s="23" t="s">
        <v>1009</v>
      </c>
      <c r="CN63" s="9"/>
      <c r="CO63" s="24" t="s">
        <v>156</v>
      </c>
      <c r="CP63" s="9" t="s">
        <v>1010</v>
      </c>
      <c r="CQ63" s="22">
        <v>12</v>
      </c>
      <c r="CR63" s="9" t="s">
        <v>169</v>
      </c>
      <c r="CS63" s="22"/>
      <c r="CT63" s="22"/>
      <c r="CU63" s="25"/>
      <c r="CV63" s="26">
        <f>+SUM(BO63:BQ63)</f>
        <v>0</v>
      </c>
      <c r="CW63" s="26">
        <f>+SUM(CS63:CU63)</f>
        <v>0</v>
      </c>
      <c r="CX63" s="30">
        <f>+IF(CV63=CW63,1,"Error de logica un numero no se puede divir entre 0")</f>
        <v>1</v>
      </c>
      <c r="CY63" s="27" t="str">
        <f t="shared" si="2"/>
        <v>Óptimo</v>
      </c>
      <c r="CZ63" s="11"/>
      <c r="DA63" s="12"/>
      <c r="DB63" s="28">
        <f t="shared" ref="DB63:DB65" si="51">+SUM(BF63:BQ63)</f>
        <v>12</v>
      </c>
      <c r="DC63" s="29">
        <f t="shared" ref="DC63:DC65" si="52">+BR63+BS63+BT63+BU63+BV63+BW63+BX63+BY63+BZ63+CS63+CT63+CU63</f>
        <v>13</v>
      </c>
      <c r="DD63" s="30">
        <f t="shared" si="5"/>
        <v>1.0833333333333333</v>
      </c>
      <c r="DE63" s="27" t="str">
        <f t="shared" si="6"/>
        <v>Óptimo</v>
      </c>
    </row>
    <row r="64" spans="1:109" ht="120" x14ac:dyDescent="0.25">
      <c r="A64" s="21" t="str">
        <f t="shared" si="0"/>
        <v>05016</v>
      </c>
      <c r="B64" s="9" t="s">
        <v>1011</v>
      </c>
      <c r="C64" s="9" t="s">
        <v>109</v>
      </c>
      <c r="D64" s="9" t="s">
        <v>110</v>
      </c>
      <c r="E64" s="9" t="s">
        <v>111</v>
      </c>
      <c r="F64" s="9" t="s">
        <v>112</v>
      </c>
      <c r="G64" s="9" t="s">
        <v>113</v>
      </c>
      <c r="H64" s="9" t="s">
        <v>114</v>
      </c>
      <c r="I64" s="9" t="s">
        <v>115</v>
      </c>
      <c r="J64" s="9" t="s">
        <v>114</v>
      </c>
      <c r="K64" s="9" t="s">
        <v>116</v>
      </c>
      <c r="L64" s="9" t="s">
        <v>117</v>
      </c>
      <c r="M64" s="9" t="s">
        <v>118</v>
      </c>
      <c r="N64" s="9" t="s">
        <v>119</v>
      </c>
      <c r="O64" s="9" t="s">
        <v>116</v>
      </c>
      <c r="P64" s="9" t="s">
        <v>120</v>
      </c>
      <c r="Q64" s="9" t="s">
        <v>116</v>
      </c>
      <c r="R64" s="9" t="s">
        <v>121</v>
      </c>
      <c r="S64" s="9" t="s">
        <v>118</v>
      </c>
      <c r="T64" s="9" t="s">
        <v>122</v>
      </c>
      <c r="U64" s="9" t="s">
        <v>688</v>
      </c>
      <c r="V64" s="9" t="s">
        <v>689</v>
      </c>
      <c r="W64" s="9" t="s">
        <v>125</v>
      </c>
      <c r="X64" s="9" t="s">
        <v>1012</v>
      </c>
      <c r="Y64" s="9" t="s">
        <v>1013</v>
      </c>
      <c r="Z64" s="9" t="s">
        <v>1014</v>
      </c>
      <c r="AA64" s="9" t="s">
        <v>1015</v>
      </c>
      <c r="AB64" s="9" t="s">
        <v>130</v>
      </c>
      <c r="AC64" s="9" t="s">
        <v>131</v>
      </c>
      <c r="AD64" s="9" t="s">
        <v>164</v>
      </c>
      <c r="AE64" s="9" t="s">
        <v>1016</v>
      </c>
      <c r="AF64" s="9" t="s">
        <v>1017</v>
      </c>
      <c r="AG64" s="9" t="s">
        <v>557</v>
      </c>
      <c r="AH64" s="9" t="s">
        <v>135</v>
      </c>
      <c r="AI64" s="9" t="s">
        <v>136</v>
      </c>
      <c r="AJ64" s="9" t="s">
        <v>136</v>
      </c>
      <c r="AK64" s="9" t="s">
        <v>1018</v>
      </c>
      <c r="AL64" s="9" t="s">
        <v>327</v>
      </c>
      <c r="AM64" s="9" t="s">
        <v>169</v>
      </c>
      <c r="AN64" s="9" t="s">
        <v>138</v>
      </c>
      <c r="AO64" s="9" t="s">
        <v>139</v>
      </c>
      <c r="AP64" s="9" t="s">
        <v>1019</v>
      </c>
      <c r="AQ64" s="9" t="s">
        <v>141</v>
      </c>
      <c r="AR64" s="9" t="s">
        <v>171</v>
      </c>
      <c r="AS64" s="9"/>
      <c r="AT64" s="9" t="s">
        <v>329</v>
      </c>
      <c r="AU64" s="9" t="s">
        <v>330</v>
      </c>
      <c r="AV64" s="9" t="s">
        <v>331</v>
      </c>
      <c r="AW64" s="9" t="s">
        <v>146</v>
      </c>
      <c r="AX64" s="9" t="s">
        <v>147</v>
      </c>
      <c r="AY64" s="9" t="s">
        <v>148</v>
      </c>
      <c r="AZ64" s="9" t="s">
        <v>149</v>
      </c>
      <c r="BA64" s="9" t="s">
        <v>150</v>
      </c>
      <c r="BB64" s="9" t="s">
        <v>151</v>
      </c>
      <c r="BC64" s="9" t="s">
        <v>152</v>
      </c>
      <c r="BD64" s="9" t="s">
        <v>153</v>
      </c>
      <c r="BE64" s="9" t="s">
        <v>154</v>
      </c>
      <c r="BF64" s="22"/>
      <c r="BG64" s="22"/>
      <c r="BH64" s="22">
        <v>8</v>
      </c>
      <c r="BI64" s="22"/>
      <c r="BJ64" s="22"/>
      <c r="BK64" s="22">
        <v>8</v>
      </c>
      <c r="BL64" s="22"/>
      <c r="BM64" s="22"/>
      <c r="BN64" s="22">
        <v>8</v>
      </c>
      <c r="BO64" s="22"/>
      <c r="BP64" s="22"/>
      <c r="BQ64" s="22">
        <v>8</v>
      </c>
      <c r="BR64" s="9"/>
      <c r="BS64" s="9"/>
      <c r="BT64" s="9">
        <v>10</v>
      </c>
      <c r="BU64" s="9"/>
      <c r="BV64" s="9"/>
      <c r="BW64" s="9">
        <v>8</v>
      </c>
      <c r="BX64" s="9"/>
      <c r="BY64" s="9"/>
      <c r="BZ64" s="9">
        <v>14</v>
      </c>
      <c r="CA64" s="9" t="s">
        <v>1020</v>
      </c>
      <c r="CB64" s="9" t="s">
        <v>341</v>
      </c>
      <c r="CC64" s="23" t="s">
        <v>1007</v>
      </c>
      <c r="CD64" s="9"/>
      <c r="CE64" s="24" t="s">
        <v>156</v>
      </c>
      <c r="CF64" s="9" t="s">
        <v>1018</v>
      </c>
      <c r="CG64" s="9" t="s">
        <v>561</v>
      </c>
      <c r="CH64" s="23" t="s">
        <v>1021</v>
      </c>
      <c r="CI64" s="9"/>
      <c r="CJ64" s="24" t="s">
        <v>156</v>
      </c>
      <c r="CK64" s="9" t="s">
        <v>1022</v>
      </c>
      <c r="CL64" s="9" t="s">
        <v>557</v>
      </c>
      <c r="CM64" s="23" t="s">
        <v>1023</v>
      </c>
      <c r="CN64" s="9" t="s">
        <v>893</v>
      </c>
      <c r="CO64" s="32" t="s">
        <v>247</v>
      </c>
      <c r="CP64" s="9" t="s">
        <v>1024</v>
      </c>
      <c r="CQ64" s="22">
        <v>32</v>
      </c>
      <c r="CR64" s="9" t="s">
        <v>169</v>
      </c>
      <c r="CS64" s="22"/>
      <c r="CT64" s="22"/>
      <c r="CU64" s="25">
        <v>0</v>
      </c>
      <c r="CV64" s="26"/>
      <c r="CW64" s="26"/>
      <c r="CX64" s="13">
        <f t="shared" ref="CX64:CX65" si="53">+((SUM(CS64:CU64)/SUM(BO64:BQ64)))</f>
        <v>0</v>
      </c>
      <c r="CY64" s="27" t="str">
        <f t="shared" si="2"/>
        <v>En Riesgo</v>
      </c>
      <c r="CZ64" s="11"/>
      <c r="DA64" s="12"/>
      <c r="DB64" s="28">
        <f t="shared" si="51"/>
        <v>32</v>
      </c>
      <c r="DC64" s="29">
        <f t="shared" si="52"/>
        <v>32</v>
      </c>
      <c r="DD64" s="30">
        <f t="shared" si="5"/>
        <v>1</v>
      </c>
      <c r="DE64" s="27" t="str">
        <f t="shared" si="6"/>
        <v>Óptimo</v>
      </c>
    </row>
    <row r="65" spans="1:109" ht="90" x14ac:dyDescent="0.25">
      <c r="A65" s="21" t="str">
        <f t="shared" si="0"/>
        <v>05016</v>
      </c>
      <c r="B65" s="9" t="s">
        <v>1025</v>
      </c>
      <c r="C65" s="9" t="s">
        <v>109</v>
      </c>
      <c r="D65" s="9" t="s">
        <v>110</v>
      </c>
      <c r="E65" s="9" t="s">
        <v>111</v>
      </c>
      <c r="F65" s="9" t="s">
        <v>112</v>
      </c>
      <c r="G65" s="9" t="s">
        <v>113</v>
      </c>
      <c r="H65" s="9" t="s">
        <v>114</v>
      </c>
      <c r="I65" s="9" t="s">
        <v>115</v>
      </c>
      <c r="J65" s="9" t="s">
        <v>114</v>
      </c>
      <c r="K65" s="9" t="s">
        <v>116</v>
      </c>
      <c r="L65" s="9" t="s">
        <v>117</v>
      </c>
      <c r="M65" s="9" t="s">
        <v>118</v>
      </c>
      <c r="N65" s="9" t="s">
        <v>119</v>
      </c>
      <c r="O65" s="9" t="s">
        <v>116</v>
      </c>
      <c r="P65" s="9" t="s">
        <v>120</v>
      </c>
      <c r="Q65" s="9" t="s">
        <v>116</v>
      </c>
      <c r="R65" s="9" t="s">
        <v>121</v>
      </c>
      <c r="S65" s="9" t="s">
        <v>118</v>
      </c>
      <c r="T65" s="9" t="s">
        <v>122</v>
      </c>
      <c r="U65" s="9" t="s">
        <v>688</v>
      </c>
      <c r="V65" s="9" t="s">
        <v>689</v>
      </c>
      <c r="W65" s="9" t="s">
        <v>125</v>
      </c>
      <c r="X65" s="9" t="s">
        <v>1026</v>
      </c>
      <c r="Y65" s="9" t="s">
        <v>1027</v>
      </c>
      <c r="Z65" s="9" t="s">
        <v>1028</v>
      </c>
      <c r="AA65" s="9" t="s">
        <v>1029</v>
      </c>
      <c r="AB65" s="9" t="s">
        <v>130</v>
      </c>
      <c r="AC65" s="9" t="s">
        <v>131</v>
      </c>
      <c r="AD65" s="9" t="s">
        <v>164</v>
      </c>
      <c r="AE65" s="9" t="s">
        <v>1030</v>
      </c>
      <c r="AF65" s="9" t="s">
        <v>278</v>
      </c>
      <c r="AG65" s="9" t="s">
        <v>1031</v>
      </c>
      <c r="AH65" s="9" t="s">
        <v>135</v>
      </c>
      <c r="AI65" s="9" t="s">
        <v>136</v>
      </c>
      <c r="AJ65" s="9" t="s">
        <v>136</v>
      </c>
      <c r="AK65" s="9" t="s">
        <v>448</v>
      </c>
      <c r="AL65" s="9" t="s">
        <v>370</v>
      </c>
      <c r="AM65" s="9" t="s">
        <v>169</v>
      </c>
      <c r="AN65" s="9" t="s">
        <v>180</v>
      </c>
      <c r="AO65" s="9" t="s">
        <v>139</v>
      </c>
      <c r="AP65" s="9" t="s">
        <v>1032</v>
      </c>
      <c r="AQ65" s="9" t="s">
        <v>141</v>
      </c>
      <c r="AR65" s="9" t="s">
        <v>171</v>
      </c>
      <c r="AS65" s="9"/>
      <c r="AT65" s="9" t="s">
        <v>329</v>
      </c>
      <c r="AU65" s="9" t="s">
        <v>330</v>
      </c>
      <c r="AV65" s="9" t="s">
        <v>331</v>
      </c>
      <c r="AW65" s="9" t="s">
        <v>146</v>
      </c>
      <c r="AX65" s="9" t="s">
        <v>147</v>
      </c>
      <c r="AY65" s="9" t="s">
        <v>148</v>
      </c>
      <c r="AZ65" s="9" t="s">
        <v>149</v>
      </c>
      <c r="BA65" s="9" t="s">
        <v>150</v>
      </c>
      <c r="BB65" s="9" t="s">
        <v>151</v>
      </c>
      <c r="BC65" s="9" t="s">
        <v>152</v>
      </c>
      <c r="BD65" s="9" t="s">
        <v>153</v>
      </c>
      <c r="BE65" s="9" t="s">
        <v>154</v>
      </c>
      <c r="BF65" s="22"/>
      <c r="BG65" s="22"/>
      <c r="BH65" s="22">
        <v>13000</v>
      </c>
      <c r="BI65" s="22"/>
      <c r="BJ65" s="22"/>
      <c r="BK65" s="22">
        <v>7000</v>
      </c>
      <c r="BL65" s="22"/>
      <c r="BM65" s="22"/>
      <c r="BN65" s="22">
        <v>16000</v>
      </c>
      <c r="BO65" s="22"/>
      <c r="BP65" s="22"/>
      <c r="BQ65" s="22">
        <v>16000</v>
      </c>
      <c r="BR65" s="9"/>
      <c r="BS65" s="9"/>
      <c r="BT65" s="9">
        <v>9578</v>
      </c>
      <c r="BU65" s="9"/>
      <c r="BV65" s="9"/>
      <c r="BW65" s="9">
        <v>11646</v>
      </c>
      <c r="BX65" s="9"/>
      <c r="BY65" s="9"/>
      <c r="BZ65" s="9">
        <v>12052</v>
      </c>
      <c r="CA65" s="9" t="s">
        <v>1033</v>
      </c>
      <c r="CB65" s="9" t="s">
        <v>1034</v>
      </c>
      <c r="CC65" s="23" t="s">
        <v>1035</v>
      </c>
      <c r="CD65" s="9"/>
      <c r="CE65" s="31" t="s">
        <v>208</v>
      </c>
      <c r="CF65" s="9" t="s">
        <v>468</v>
      </c>
      <c r="CG65" s="9" t="s">
        <v>1036</v>
      </c>
      <c r="CH65" s="23" t="s">
        <v>1037</v>
      </c>
      <c r="CI65" s="9"/>
      <c r="CJ65" s="24" t="s">
        <v>156</v>
      </c>
      <c r="CK65" s="9" t="s">
        <v>1038</v>
      </c>
      <c r="CL65" s="9" t="s">
        <v>1039</v>
      </c>
      <c r="CM65" s="23" t="s">
        <v>1040</v>
      </c>
      <c r="CN65" s="9"/>
      <c r="CO65" s="24" t="s">
        <v>156</v>
      </c>
      <c r="CP65" s="9" t="s">
        <v>1041</v>
      </c>
      <c r="CQ65" s="22">
        <v>52000</v>
      </c>
      <c r="CR65" s="9" t="s">
        <v>169</v>
      </c>
      <c r="CS65" s="22"/>
      <c r="CT65" s="22"/>
      <c r="CU65" s="25">
        <v>17712</v>
      </c>
      <c r="CV65" s="26"/>
      <c r="CW65" s="26"/>
      <c r="CX65" s="13">
        <f t="shared" si="53"/>
        <v>1.107</v>
      </c>
      <c r="CY65" s="27" t="str">
        <f t="shared" si="2"/>
        <v>Óptimo</v>
      </c>
      <c r="CZ65" s="11"/>
      <c r="DA65" s="12"/>
      <c r="DB65" s="28">
        <f t="shared" si="51"/>
        <v>52000</v>
      </c>
      <c r="DC65" s="29">
        <f t="shared" si="52"/>
        <v>50988</v>
      </c>
      <c r="DD65" s="30">
        <f t="shared" si="5"/>
        <v>0.98053846153846158</v>
      </c>
      <c r="DE65" s="27" t="str">
        <f t="shared" si="6"/>
        <v>Óptimo</v>
      </c>
    </row>
    <row r="66" spans="1:109" ht="120" x14ac:dyDescent="0.25">
      <c r="A66" s="21" t="str">
        <f t="shared" si="0"/>
        <v>05016</v>
      </c>
      <c r="B66" s="9" t="s">
        <v>1042</v>
      </c>
      <c r="C66" s="9" t="s">
        <v>109</v>
      </c>
      <c r="D66" s="9" t="s">
        <v>110</v>
      </c>
      <c r="E66" s="9" t="s">
        <v>111</v>
      </c>
      <c r="F66" s="9" t="s">
        <v>112</v>
      </c>
      <c r="G66" s="9" t="s">
        <v>113</v>
      </c>
      <c r="H66" s="9" t="s">
        <v>114</v>
      </c>
      <c r="I66" s="9" t="s">
        <v>115</v>
      </c>
      <c r="J66" s="9" t="s">
        <v>114</v>
      </c>
      <c r="K66" s="9" t="s">
        <v>116</v>
      </c>
      <c r="L66" s="9" t="s">
        <v>117</v>
      </c>
      <c r="M66" s="9" t="s">
        <v>118</v>
      </c>
      <c r="N66" s="9" t="s">
        <v>119</v>
      </c>
      <c r="O66" s="9" t="s">
        <v>116</v>
      </c>
      <c r="P66" s="9" t="s">
        <v>120</v>
      </c>
      <c r="Q66" s="9" t="s">
        <v>116</v>
      </c>
      <c r="R66" s="9" t="s">
        <v>121</v>
      </c>
      <c r="S66" s="9" t="s">
        <v>118</v>
      </c>
      <c r="T66" s="9" t="s">
        <v>122</v>
      </c>
      <c r="U66" s="9" t="s">
        <v>688</v>
      </c>
      <c r="V66" s="9" t="s">
        <v>689</v>
      </c>
      <c r="W66" s="9" t="s">
        <v>125</v>
      </c>
      <c r="X66" s="9" t="s">
        <v>1043</v>
      </c>
      <c r="Y66" s="9" t="s">
        <v>1044</v>
      </c>
      <c r="Z66" s="9" t="s">
        <v>1045</v>
      </c>
      <c r="AA66" s="9" t="s">
        <v>1046</v>
      </c>
      <c r="AB66" s="9" t="s">
        <v>130</v>
      </c>
      <c r="AC66" s="9" t="s">
        <v>131</v>
      </c>
      <c r="AD66" s="9" t="s">
        <v>132</v>
      </c>
      <c r="AE66" s="9" t="s">
        <v>1047</v>
      </c>
      <c r="AF66" s="9" t="s">
        <v>132</v>
      </c>
      <c r="AG66" s="9" t="s">
        <v>339</v>
      </c>
      <c r="AH66" s="9" t="s">
        <v>135</v>
      </c>
      <c r="AI66" s="9" t="s">
        <v>136</v>
      </c>
      <c r="AJ66" s="9" t="s">
        <v>136</v>
      </c>
      <c r="AK66" s="9" t="s">
        <v>855</v>
      </c>
      <c r="AL66" s="9" t="s">
        <v>327</v>
      </c>
      <c r="AM66" s="9" t="s">
        <v>137</v>
      </c>
      <c r="AN66" s="9" t="s">
        <v>180</v>
      </c>
      <c r="AO66" s="9" t="s">
        <v>139</v>
      </c>
      <c r="AP66" s="9" t="s">
        <v>1048</v>
      </c>
      <c r="AQ66" s="9" t="s">
        <v>141</v>
      </c>
      <c r="AR66" s="9" t="s">
        <v>171</v>
      </c>
      <c r="AS66" s="9"/>
      <c r="AT66" s="9" t="s">
        <v>329</v>
      </c>
      <c r="AU66" s="9" t="s">
        <v>330</v>
      </c>
      <c r="AV66" s="9" t="s">
        <v>331</v>
      </c>
      <c r="AW66" s="9" t="s">
        <v>146</v>
      </c>
      <c r="AX66" s="9" t="s">
        <v>147</v>
      </c>
      <c r="AY66" s="9" t="s">
        <v>148</v>
      </c>
      <c r="AZ66" s="9" t="s">
        <v>149</v>
      </c>
      <c r="BA66" s="9" t="s">
        <v>150</v>
      </c>
      <c r="BB66" s="9" t="s">
        <v>151</v>
      </c>
      <c r="BC66" s="9" t="s">
        <v>152</v>
      </c>
      <c r="BD66" s="9" t="s">
        <v>153</v>
      </c>
      <c r="BE66" s="9" t="s">
        <v>154</v>
      </c>
      <c r="BF66" s="22"/>
      <c r="BG66" s="22"/>
      <c r="BH66" s="22" t="s">
        <v>339</v>
      </c>
      <c r="BI66" s="22"/>
      <c r="BJ66" s="22"/>
      <c r="BK66" s="22" t="s">
        <v>339</v>
      </c>
      <c r="BL66" s="22"/>
      <c r="BM66" s="22"/>
      <c r="BN66" s="22" t="s">
        <v>339</v>
      </c>
      <c r="BO66" s="22"/>
      <c r="BP66" s="22"/>
      <c r="BQ66" s="22">
        <v>90</v>
      </c>
      <c r="BR66" s="9"/>
      <c r="BS66" s="9"/>
      <c r="BT66" s="9" t="s">
        <v>983</v>
      </c>
      <c r="BU66" s="9"/>
      <c r="BV66" s="9"/>
      <c r="BW66" s="9" t="s">
        <v>1049</v>
      </c>
      <c r="BX66" s="9"/>
      <c r="BY66" s="9"/>
      <c r="BZ66" s="9">
        <v>97</v>
      </c>
      <c r="CA66" s="9" t="s">
        <v>339</v>
      </c>
      <c r="CB66" s="9" t="s">
        <v>983</v>
      </c>
      <c r="CC66" s="23" t="s">
        <v>1050</v>
      </c>
      <c r="CD66" s="9"/>
      <c r="CE66" s="24" t="s">
        <v>156</v>
      </c>
      <c r="CF66" s="9" t="s">
        <v>339</v>
      </c>
      <c r="CG66" s="9" t="s">
        <v>1049</v>
      </c>
      <c r="CH66" s="23" t="s">
        <v>1051</v>
      </c>
      <c r="CI66" s="9"/>
      <c r="CJ66" s="24" t="s">
        <v>156</v>
      </c>
      <c r="CK66" s="9" t="s">
        <v>339</v>
      </c>
      <c r="CL66" s="9" t="s">
        <v>1052</v>
      </c>
      <c r="CM66" s="23" t="s">
        <v>1053</v>
      </c>
      <c r="CN66" s="9"/>
      <c r="CO66" s="24" t="s">
        <v>156</v>
      </c>
      <c r="CP66" s="9" t="s">
        <v>1054</v>
      </c>
      <c r="CQ66" s="22">
        <v>90</v>
      </c>
      <c r="CR66" s="9" t="s">
        <v>137</v>
      </c>
      <c r="CS66" s="22"/>
      <c r="CT66" s="22"/>
      <c r="CU66" s="25">
        <v>97</v>
      </c>
      <c r="CV66" s="26"/>
      <c r="CW66" s="26"/>
      <c r="CX66" s="10">
        <f t="shared" ref="CX66:CX69" si="54">+CU66/BQ66</f>
        <v>1.0777777777777777</v>
      </c>
      <c r="CY66" s="27" t="str">
        <f t="shared" si="2"/>
        <v>Óptimo</v>
      </c>
      <c r="CZ66" s="11"/>
      <c r="DA66" s="12" t="s">
        <v>158</v>
      </c>
      <c r="DB66" s="28">
        <f>+BQ66</f>
        <v>90</v>
      </c>
      <c r="DC66" s="29">
        <f t="shared" ref="DC66:DC69" si="55">+CU66</f>
        <v>97</v>
      </c>
      <c r="DD66" s="30">
        <f t="shared" si="5"/>
        <v>1.0777777777777777</v>
      </c>
      <c r="DE66" s="27" t="str">
        <f t="shared" si="6"/>
        <v>Óptimo</v>
      </c>
    </row>
    <row r="67" spans="1:109" ht="90" x14ac:dyDescent="0.25">
      <c r="A67" s="21" t="str">
        <f t="shared" si="0"/>
        <v>05016</v>
      </c>
      <c r="B67" s="9" t="s">
        <v>1055</v>
      </c>
      <c r="C67" s="9" t="s">
        <v>109</v>
      </c>
      <c r="D67" s="9" t="s">
        <v>110</v>
      </c>
      <c r="E67" s="9" t="s">
        <v>111</v>
      </c>
      <c r="F67" s="9" t="s">
        <v>112</v>
      </c>
      <c r="G67" s="9" t="s">
        <v>113</v>
      </c>
      <c r="H67" s="9" t="s">
        <v>114</v>
      </c>
      <c r="I67" s="9" t="s">
        <v>115</v>
      </c>
      <c r="J67" s="9" t="s">
        <v>114</v>
      </c>
      <c r="K67" s="9" t="s">
        <v>116</v>
      </c>
      <c r="L67" s="9" t="s">
        <v>117</v>
      </c>
      <c r="M67" s="9" t="s">
        <v>118</v>
      </c>
      <c r="N67" s="9" t="s">
        <v>119</v>
      </c>
      <c r="O67" s="9" t="s">
        <v>116</v>
      </c>
      <c r="P67" s="9" t="s">
        <v>120</v>
      </c>
      <c r="Q67" s="9" t="s">
        <v>116</v>
      </c>
      <c r="R67" s="9" t="s">
        <v>121</v>
      </c>
      <c r="S67" s="9" t="s">
        <v>118</v>
      </c>
      <c r="T67" s="9" t="s">
        <v>122</v>
      </c>
      <c r="U67" s="9" t="s">
        <v>688</v>
      </c>
      <c r="V67" s="9" t="s">
        <v>689</v>
      </c>
      <c r="W67" s="9" t="s">
        <v>174</v>
      </c>
      <c r="X67" s="9" t="s">
        <v>1056</v>
      </c>
      <c r="Y67" s="9" t="s">
        <v>751</v>
      </c>
      <c r="Z67" s="9" t="s">
        <v>1057</v>
      </c>
      <c r="AA67" s="9" t="s">
        <v>1058</v>
      </c>
      <c r="AB67" s="9" t="s">
        <v>130</v>
      </c>
      <c r="AC67" s="9" t="s">
        <v>131</v>
      </c>
      <c r="AD67" s="9" t="s">
        <v>132</v>
      </c>
      <c r="AE67" s="9" t="s">
        <v>1059</v>
      </c>
      <c r="AF67" s="9" t="s">
        <v>132</v>
      </c>
      <c r="AG67" s="9" t="s">
        <v>134</v>
      </c>
      <c r="AH67" s="9" t="s">
        <v>135</v>
      </c>
      <c r="AI67" s="9" t="s">
        <v>136</v>
      </c>
      <c r="AJ67" s="9" t="s">
        <v>136</v>
      </c>
      <c r="AK67" s="9" t="s">
        <v>134</v>
      </c>
      <c r="AL67" s="9" t="s">
        <v>135</v>
      </c>
      <c r="AM67" s="9" t="s">
        <v>137</v>
      </c>
      <c r="AN67" s="9" t="s">
        <v>180</v>
      </c>
      <c r="AO67" s="9" t="s">
        <v>139</v>
      </c>
      <c r="AP67" s="9" t="s">
        <v>698</v>
      </c>
      <c r="AQ67" s="9" t="s">
        <v>141</v>
      </c>
      <c r="AR67" s="9" t="s">
        <v>171</v>
      </c>
      <c r="AS67" s="9"/>
      <c r="AT67" s="9" t="s">
        <v>488</v>
      </c>
      <c r="AU67" s="9" t="s">
        <v>489</v>
      </c>
      <c r="AV67" s="9" t="s">
        <v>490</v>
      </c>
      <c r="AW67" s="9" t="s">
        <v>146</v>
      </c>
      <c r="AX67" s="9" t="s">
        <v>147</v>
      </c>
      <c r="AY67" s="9" t="s">
        <v>148</v>
      </c>
      <c r="AZ67" s="9" t="s">
        <v>149</v>
      </c>
      <c r="BA67" s="9" t="s">
        <v>150</v>
      </c>
      <c r="BB67" s="9" t="s">
        <v>151</v>
      </c>
      <c r="BC67" s="9" t="s">
        <v>152</v>
      </c>
      <c r="BD67" s="9" t="s">
        <v>153</v>
      </c>
      <c r="BE67" s="9" t="s">
        <v>154</v>
      </c>
      <c r="BF67" s="22"/>
      <c r="BG67" s="22"/>
      <c r="BH67" s="22" t="s">
        <v>538</v>
      </c>
      <c r="BI67" s="22"/>
      <c r="BJ67" s="22"/>
      <c r="BK67" s="22" t="s">
        <v>505</v>
      </c>
      <c r="BL67" s="22"/>
      <c r="BM67" s="22"/>
      <c r="BN67" s="22" t="s">
        <v>264</v>
      </c>
      <c r="BO67" s="22"/>
      <c r="BP67" s="22"/>
      <c r="BQ67" s="22">
        <v>100</v>
      </c>
      <c r="BR67" s="9"/>
      <c r="BS67" s="9"/>
      <c r="BT67" s="9" t="s">
        <v>1060</v>
      </c>
      <c r="BU67" s="9"/>
      <c r="BV67" s="9"/>
      <c r="BW67" s="9" t="s">
        <v>1061</v>
      </c>
      <c r="BX67" s="9"/>
      <c r="BY67" s="9"/>
      <c r="BZ67" s="9">
        <v>63.64</v>
      </c>
      <c r="CA67" s="9" t="s">
        <v>538</v>
      </c>
      <c r="CB67" s="9" t="s">
        <v>1060</v>
      </c>
      <c r="CC67" s="23" t="s">
        <v>1062</v>
      </c>
      <c r="CD67" s="9"/>
      <c r="CE67" s="24" t="s">
        <v>156</v>
      </c>
      <c r="CF67" s="9" t="s">
        <v>505</v>
      </c>
      <c r="CG67" s="9" t="s">
        <v>1061</v>
      </c>
      <c r="CH67" s="23" t="s">
        <v>1063</v>
      </c>
      <c r="CI67" s="9"/>
      <c r="CJ67" s="24" t="s">
        <v>156</v>
      </c>
      <c r="CK67" s="9" t="s">
        <v>264</v>
      </c>
      <c r="CL67" s="9" t="s">
        <v>1064</v>
      </c>
      <c r="CM67" s="23" t="s">
        <v>1065</v>
      </c>
      <c r="CN67" s="9"/>
      <c r="CO67" s="24" t="s">
        <v>156</v>
      </c>
      <c r="CP67" s="9" t="s">
        <v>1066</v>
      </c>
      <c r="CQ67" s="22">
        <v>100</v>
      </c>
      <c r="CR67" s="9" t="s">
        <v>137</v>
      </c>
      <c r="CS67" s="22"/>
      <c r="CT67" s="22"/>
      <c r="CU67" s="25">
        <v>87.31</v>
      </c>
      <c r="CV67" s="26"/>
      <c r="CW67" s="26"/>
      <c r="CX67" s="10">
        <f t="shared" si="54"/>
        <v>0.87309999999999999</v>
      </c>
      <c r="CY67" s="27" t="str">
        <f t="shared" si="2"/>
        <v>Óptimo</v>
      </c>
      <c r="CZ67" s="11"/>
      <c r="DA67" s="12" t="s">
        <v>158</v>
      </c>
      <c r="DB67" s="28">
        <f>+BQ67</f>
        <v>100</v>
      </c>
      <c r="DC67" s="29">
        <f t="shared" si="55"/>
        <v>87.31</v>
      </c>
      <c r="DD67" s="30">
        <f t="shared" si="5"/>
        <v>0.87309999999999999</v>
      </c>
      <c r="DE67" s="27" t="str">
        <f t="shared" si="6"/>
        <v>Óptimo</v>
      </c>
    </row>
    <row r="68" spans="1:109" ht="126" customHeight="1" x14ac:dyDescent="0.25">
      <c r="A68" s="21" t="str">
        <f t="shared" si="0"/>
        <v>05016</v>
      </c>
      <c r="B68" s="9" t="s">
        <v>1067</v>
      </c>
      <c r="C68" s="9" t="s">
        <v>109</v>
      </c>
      <c r="D68" s="9" t="s">
        <v>110</v>
      </c>
      <c r="E68" s="9" t="s">
        <v>111</v>
      </c>
      <c r="F68" s="9" t="s">
        <v>112</v>
      </c>
      <c r="G68" s="9" t="s">
        <v>113</v>
      </c>
      <c r="H68" s="9" t="s">
        <v>114</v>
      </c>
      <c r="I68" s="9" t="s">
        <v>115</v>
      </c>
      <c r="J68" s="9" t="s">
        <v>114</v>
      </c>
      <c r="K68" s="9" t="s">
        <v>116</v>
      </c>
      <c r="L68" s="9" t="s">
        <v>117</v>
      </c>
      <c r="M68" s="9" t="s">
        <v>118</v>
      </c>
      <c r="N68" s="9" t="s">
        <v>119</v>
      </c>
      <c r="O68" s="9" t="s">
        <v>116</v>
      </c>
      <c r="P68" s="9" t="s">
        <v>120</v>
      </c>
      <c r="Q68" s="9" t="s">
        <v>116</v>
      </c>
      <c r="R68" s="9" t="s">
        <v>121</v>
      </c>
      <c r="S68" s="9" t="s">
        <v>118</v>
      </c>
      <c r="T68" s="9" t="s">
        <v>122</v>
      </c>
      <c r="U68" s="9" t="s">
        <v>688</v>
      </c>
      <c r="V68" s="9" t="s">
        <v>689</v>
      </c>
      <c r="W68" s="9" t="s">
        <v>125</v>
      </c>
      <c r="X68" s="9" t="s">
        <v>1068</v>
      </c>
      <c r="Y68" s="9" t="s">
        <v>1069</v>
      </c>
      <c r="Z68" s="9" t="s">
        <v>1070</v>
      </c>
      <c r="AA68" s="9" t="s">
        <v>1071</v>
      </c>
      <c r="AB68" s="9" t="s">
        <v>130</v>
      </c>
      <c r="AC68" s="9" t="s">
        <v>131</v>
      </c>
      <c r="AD68" s="9" t="s">
        <v>132</v>
      </c>
      <c r="AE68" s="9" t="s">
        <v>1072</v>
      </c>
      <c r="AF68" s="9" t="s">
        <v>132</v>
      </c>
      <c r="AG68" s="9" t="s">
        <v>436</v>
      </c>
      <c r="AH68" s="9" t="s">
        <v>135</v>
      </c>
      <c r="AI68" s="9" t="s">
        <v>136</v>
      </c>
      <c r="AJ68" s="9" t="s">
        <v>136</v>
      </c>
      <c r="AK68" s="9" t="s">
        <v>436</v>
      </c>
      <c r="AL68" s="9" t="s">
        <v>327</v>
      </c>
      <c r="AM68" s="9" t="s">
        <v>137</v>
      </c>
      <c r="AN68" s="9" t="s">
        <v>356</v>
      </c>
      <c r="AO68" s="9" t="s">
        <v>139</v>
      </c>
      <c r="AP68" s="9" t="s">
        <v>1073</v>
      </c>
      <c r="AQ68" s="9" t="s">
        <v>141</v>
      </c>
      <c r="AR68" s="9" t="s">
        <v>171</v>
      </c>
      <c r="AS68" s="9"/>
      <c r="AT68" s="9" t="s">
        <v>329</v>
      </c>
      <c r="AU68" s="9" t="s">
        <v>330</v>
      </c>
      <c r="AV68" s="9" t="s">
        <v>331</v>
      </c>
      <c r="AW68" s="9" t="s">
        <v>146</v>
      </c>
      <c r="AX68" s="9" t="s">
        <v>147</v>
      </c>
      <c r="AY68" s="9" t="s">
        <v>148</v>
      </c>
      <c r="AZ68" s="9" t="s">
        <v>149</v>
      </c>
      <c r="BA68" s="9" t="s">
        <v>150</v>
      </c>
      <c r="BB68" s="9" t="s">
        <v>151</v>
      </c>
      <c r="BC68" s="9" t="s">
        <v>152</v>
      </c>
      <c r="BD68" s="9" t="s">
        <v>153</v>
      </c>
      <c r="BE68" s="9" t="s">
        <v>154</v>
      </c>
      <c r="BF68" s="22"/>
      <c r="BG68" s="22"/>
      <c r="BH68" s="22" t="s">
        <v>436</v>
      </c>
      <c r="BI68" s="22"/>
      <c r="BJ68" s="22"/>
      <c r="BK68" s="22" t="s">
        <v>436</v>
      </c>
      <c r="BL68" s="22"/>
      <c r="BM68" s="22"/>
      <c r="BN68" s="22" t="s">
        <v>436</v>
      </c>
      <c r="BO68" s="22"/>
      <c r="BP68" s="22"/>
      <c r="BQ68" s="22">
        <v>40</v>
      </c>
      <c r="BR68" s="9"/>
      <c r="BS68" s="9"/>
      <c r="BT68" s="9" t="s">
        <v>1074</v>
      </c>
      <c r="BU68" s="9"/>
      <c r="BV68" s="9"/>
      <c r="BW68" s="9" t="s">
        <v>1075</v>
      </c>
      <c r="BX68" s="9"/>
      <c r="BY68" s="9"/>
      <c r="BZ68" s="9">
        <v>59</v>
      </c>
      <c r="CA68" s="9" t="s">
        <v>436</v>
      </c>
      <c r="CB68" s="9" t="s">
        <v>1074</v>
      </c>
      <c r="CC68" s="23" t="s">
        <v>1076</v>
      </c>
      <c r="CD68" s="9" t="s">
        <v>312</v>
      </c>
      <c r="CE68" s="32" t="s">
        <v>247</v>
      </c>
      <c r="CF68" s="9" t="s">
        <v>436</v>
      </c>
      <c r="CG68" s="9" t="s">
        <v>1075</v>
      </c>
      <c r="CH68" s="23" t="s">
        <v>1077</v>
      </c>
      <c r="CI68" s="9" t="s">
        <v>312</v>
      </c>
      <c r="CJ68" s="32" t="s">
        <v>247</v>
      </c>
      <c r="CK68" s="9" t="s">
        <v>436</v>
      </c>
      <c r="CL68" s="9" t="s">
        <v>1078</v>
      </c>
      <c r="CM68" s="23" t="s">
        <v>1079</v>
      </c>
      <c r="CN68" s="9" t="s">
        <v>312</v>
      </c>
      <c r="CO68" s="32" t="s">
        <v>247</v>
      </c>
      <c r="CP68" s="9" t="s">
        <v>1080</v>
      </c>
      <c r="CQ68" s="22">
        <v>40</v>
      </c>
      <c r="CR68" s="9" t="s">
        <v>137</v>
      </c>
      <c r="CS68" s="22"/>
      <c r="CT68" s="22"/>
      <c r="CU68" s="25">
        <v>58</v>
      </c>
      <c r="CV68" s="26"/>
      <c r="CW68" s="26"/>
      <c r="CX68" s="10">
        <f t="shared" si="54"/>
        <v>1.45</v>
      </c>
      <c r="CY68" s="27" t="str">
        <f t="shared" si="2"/>
        <v>Excedido</v>
      </c>
      <c r="CZ68" s="11"/>
      <c r="DA68" s="12" t="s">
        <v>158</v>
      </c>
      <c r="DB68" s="28">
        <f>+BQ68</f>
        <v>40</v>
      </c>
      <c r="DC68" s="29">
        <f t="shared" si="55"/>
        <v>58</v>
      </c>
      <c r="DD68" s="30">
        <f t="shared" si="5"/>
        <v>1.45</v>
      </c>
      <c r="DE68" s="27" t="str">
        <f t="shared" si="6"/>
        <v>Excedido</v>
      </c>
    </row>
    <row r="69" spans="1:109" ht="121.5" customHeight="1" x14ac:dyDescent="0.25">
      <c r="A69" s="21" t="str">
        <f t="shared" si="0"/>
        <v>05016</v>
      </c>
      <c r="B69" s="9" t="s">
        <v>1081</v>
      </c>
      <c r="C69" s="9" t="s">
        <v>109</v>
      </c>
      <c r="D69" s="9" t="s">
        <v>110</v>
      </c>
      <c r="E69" s="9" t="s">
        <v>111</v>
      </c>
      <c r="F69" s="9" t="s">
        <v>112</v>
      </c>
      <c r="G69" s="9" t="s">
        <v>113</v>
      </c>
      <c r="H69" s="9" t="s">
        <v>114</v>
      </c>
      <c r="I69" s="9" t="s">
        <v>115</v>
      </c>
      <c r="J69" s="9" t="s">
        <v>114</v>
      </c>
      <c r="K69" s="9" t="s">
        <v>116</v>
      </c>
      <c r="L69" s="9" t="s">
        <v>117</v>
      </c>
      <c r="M69" s="9" t="s">
        <v>118</v>
      </c>
      <c r="N69" s="9" t="s">
        <v>119</v>
      </c>
      <c r="O69" s="9" t="s">
        <v>116</v>
      </c>
      <c r="P69" s="9" t="s">
        <v>120</v>
      </c>
      <c r="Q69" s="9" t="s">
        <v>116</v>
      </c>
      <c r="R69" s="9" t="s">
        <v>121</v>
      </c>
      <c r="S69" s="9" t="s">
        <v>118</v>
      </c>
      <c r="T69" s="9" t="s">
        <v>122</v>
      </c>
      <c r="U69" s="9" t="s">
        <v>688</v>
      </c>
      <c r="V69" s="9" t="s">
        <v>689</v>
      </c>
      <c r="W69" s="9" t="s">
        <v>125</v>
      </c>
      <c r="X69" s="9" t="s">
        <v>1082</v>
      </c>
      <c r="Y69" s="9" t="s">
        <v>1083</v>
      </c>
      <c r="Z69" s="9" t="s">
        <v>1084</v>
      </c>
      <c r="AA69" s="9" t="s">
        <v>1085</v>
      </c>
      <c r="AB69" s="9" t="s">
        <v>130</v>
      </c>
      <c r="AC69" s="9" t="s">
        <v>131</v>
      </c>
      <c r="AD69" s="9" t="s">
        <v>132</v>
      </c>
      <c r="AE69" s="9" t="s">
        <v>1086</v>
      </c>
      <c r="AF69" s="9" t="s">
        <v>132</v>
      </c>
      <c r="AG69" s="9" t="s">
        <v>342</v>
      </c>
      <c r="AH69" s="9" t="s">
        <v>135</v>
      </c>
      <c r="AI69" s="9" t="s">
        <v>136</v>
      </c>
      <c r="AJ69" s="9" t="s">
        <v>136</v>
      </c>
      <c r="AK69" s="9" t="s">
        <v>342</v>
      </c>
      <c r="AL69" s="9" t="s">
        <v>327</v>
      </c>
      <c r="AM69" s="9" t="s">
        <v>137</v>
      </c>
      <c r="AN69" s="9" t="s">
        <v>138</v>
      </c>
      <c r="AO69" s="9" t="s">
        <v>139</v>
      </c>
      <c r="AP69" s="9" t="s">
        <v>1073</v>
      </c>
      <c r="AQ69" s="9" t="s">
        <v>141</v>
      </c>
      <c r="AR69" s="9" t="s">
        <v>171</v>
      </c>
      <c r="AS69" s="9"/>
      <c r="AT69" s="9" t="s">
        <v>329</v>
      </c>
      <c r="AU69" s="9" t="s">
        <v>330</v>
      </c>
      <c r="AV69" s="9" t="s">
        <v>331</v>
      </c>
      <c r="AW69" s="9" t="s">
        <v>146</v>
      </c>
      <c r="AX69" s="9" t="s">
        <v>147</v>
      </c>
      <c r="AY69" s="9" t="s">
        <v>148</v>
      </c>
      <c r="AZ69" s="9" t="s">
        <v>149</v>
      </c>
      <c r="BA69" s="9" t="s">
        <v>150</v>
      </c>
      <c r="BB69" s="9" t="s">
        <v>151</v>
      </c>
      <c r="BC69" s="9" t="s">
        <v>152</v>
      </c>
      <c r="BD69" s="9" t="s">
        <v>153</v>
      </c>
      <c r="BE69" s="9" t="s">
        <v>154</v>
      </c>
      <c r="BF69" s="22"/>
      <c r="BG69" s="22"/>
      <c r="BH69" s="22" t="s">
        <v>342</v>
      </c>
      <c r="BI69" s="22"/>
      <c r="BJ69" s="22"/>
      <c r="BK69" s="22" t="s">
        <v>342</v>
      </c>
      <c r="BL69" s="22"/>
      <c r="BM69" s="22"/>
      <c r="BN69" s="22" t="s">
        <v>342</v>
      </c>
      <c r="BO69" s="22"/>
      <c r="BP69" s="22"/>
      <c r="BQ69" s="22">
        <v>60</v>
      </c>
      <c r="BR69" s="9"/>
      <c r="BS69" s="9"/>
      <c r="BT69" s="9" t="s">
        <v>1087</v>
      </c>
      <c r="BU69" s="9"/>
      <c r="BV69" s="9"/>
      <c r="BW69" s="9" t="s">
        <v>1088</v>
      </c>
      <c r="BX69" s="9"/>
      <c r="BY69" s="9"/>
      <c r="BZ69" s="9">
        <v>62</v>
      </c>
      <c r="CA69" s="9" t="s">
        <v>342</v>
      </c>
      <c r="CB69" s="9" t="s">
        <v>1087</v>
      </c>
      <c r="CC69" s="23" t="s">
        <v>1089</v>
      </c>
      <c r="CD69" s="9"/>
      <c r="CE69" s="24" t="s">
        <v>156</v>
      </c>
      <c r="CF69" s="9" t="s">
        <v>342</v>
      </c>
      <c r="CG69" s="9" t="s">
        <v>1088</v>
      </c>
      <c r="CH69" s="23" t="s">
        <v>1090</v>
      </c>
      <c r="CI69" s="9" t="s">
        <v>312</v>
      </c>
      <c r="CJ69" s="32" t="s">
        <v>247</v>
      </c>
      <c r="CK69" s="9" t="s">
        <v>342</v>
      </c>
      <c r="CL69" s="9" t="s">
        <v>1091</v>
      </c>
      <c r="CM69" s="23" t="s">
        <v>1092</v>
      </c>
      <c r="CN69" s="9"/>
      <c r="CO69" s="24" t="s">
        <v>156</v>
      </c>
      <c r="CP69" s="9" t="s">
        <v>1093</v>
      </c>
      <c r="CQ69" s="22">
        <v>60</v>
      </c>
      <c r="CR69" s="9" t="s">
        <v>137</v>
      </c>
      <c r="CS69" s="22"/>
      <c r="CT69" s="22"/>
      <c r="CU69" s="25">
        <v>60</v>
      </c>
      <c r="CV69" s="26"/>
      <c r="CW69" s="26"/>
      <c r="CX69" s="10">
        <f t="shared" si="54"/>
        <v>1</v>
      </c>
      <c r="CY69" s="27" t="str">
        <f t="shared" si="2"/>
        <v>Óptimo</v>
      </c>
      <c r="CZ69" s="11"/>
      <c r="DA69" s="12" t="s">
        <v>158</v>
      </c>
      <c r="DB69" s="28">
        <f>+BQ69</f>
        <v>60</v>
      </c>
      <c r="DC69" s="29">
        <f t="shared" si="55"/>
        <v>60</v>
      </c>
      <c r="DD69" s="30">
        <f t="shared" si="5"/>
        <v>1</v>
      </c>
      <c r="DE69" s="27" t="str">
        <f t="shared" si="6"/>
        <v>Óptimo</v>
      </c>
    </row>
    <row r="70" spans="1:109" ht="96.75" customHeight="1" x14ac:dyDescent="0.25">
      <c r="A70" s="21" t="str">
        <f t="shared" ref="A70:A98" si="56">+_xlfn.CONCAT(E70,G70)</f>
        <v>05016</v>
      </c>
      <c r="B70" s="9" t="s">
        <v>1094</v>
      </c>
      <c r="C70" s="9" t="s">
        <v>109</v>
      </c>
      <c r="D70" s="9" t="s">
        <v>110</v>
      </c>
      <c r="E70" s="9" t="s">
        <v>111</v>
      </c>
      <c r="F70" s="9" t="s">
        <v>112</v>
      </c>
      <c r="G70" s="9" t="s">
        <v>113</v>
      </c>
      <c r="H70" s="9" t="s">
        <v>114</v>
      </c>
      <c r="I70" s="9" t="s">
        <v>115</v>
      </c>
      <c r="J70" s="9" t="s">
        <v>114</v>
      </c>
      <c r="K70" s="9" t="s">
        <v>116</v>
      </c>
      <c r="L70" s="9" t="s">
        <v>117</v>
      </c>
      <c r="M70" s="9" t="s">
        <v>118</v>
      </c>
      <c r="N70" s="9" t="s">
        <v>119</v>
      </c>
      <c r="O70" s="9" t="s">
        <v>116</v>
      </c>
      <c r="P70" s="9" t="s">
        <v>120</v>
      </c>
      <c r="Q70" s="9" t="s">
        <v>116</v>
      </c>
      <c r="R70" s="9" t="s">
        <v>121</v>
      </c>
      <c r="S70" s="9" t="s">
        <v>118</v>
      </c>
      <c r="T70" s="9" t="s">
        <v>122</v>
      </c>
      <c r="U70" s="9" t="s">
        <v>688</v>
      </c>
      <c r="V70" s="9" t="s">
        <v>689</v>
      </c>
      <c r="W70" s="9" t="s">
        <v>125</v>
      </c>
      <c r="X70" s="9" t="s">
        <v>1095</v>
      </c>
      <c r="Y70" s="9" t="s">
        <v>1096</v>
      </c>
      <c r="Z70" s="9" t="s">
        <v>1097</v>
      </c>
      <c r="AA70" s="9" t="s">
        <v>1098</v>
      </c>
      <c r="AB70" s="9" t="s">
        <v>130</v>
      </c>
      <c r="AC70" s="9" t="s">
        <v>131</v>
      </c>
      <c r="AD70" s="9" t="s">
        <v>164</v>
      </c>
      <c r="AE70" s="9" t="s">
        <v>1099</v>
      </c>
      <c r="AF70" s="9" t="s">
        <v>1100</v>
      </c>
      <c r="AG70" s="9" t="s">
        <v>1101</v>
      </c>
      <c r="AH70" s="9" t="s">
        <v>135</v>
      </c>
      <c r="AI70" s="9" t="s">
        <v>136</v>
      </c>
      <c r="AJ70" s="9" t="s">
        <v>136</v>
      </c>
      <c r="AK70" s="9" t="s">
        <v>1102</v>
      </c>
      <c r="AL70" s="9" t="s">
        <v>370</v>
      </c>
      <c r="AM70" s="9" t="s">
        <v>169</v>
      </c>
      <c r="AN70" s="9" t="s">
        <v>180</v>
      </c>
      <c r="AO70" s="9" t="s">
        <v>139</v>
      </c>
      <c r="AP70" s="9" t="s">
        <v>1073</v>
      </c>
      <c r="AQ70" s="9" t="s">
        <v>141</v>
      </c>
      <c r="AR70" s="9" t="s">
        <v>142</v>
      </c>
      <c r="AS70" s="9"/>
      <c r="AT70" s="9" t="s">
        <v>329</v>
      </c>
      <c r="AU70" s="9" t="s">
        <v>330</v>
      </c>
      <c r="AV70" s="9" t="s">
        <v>331</v>
      </c>
      <c r="AW70" s="9" t="s">
        <v>146</v>
      </c>
      <c r="AX70" s="9" t="s">
        <v>147</v>
      </c>
      <c r="AY70" s="9" t="s">
        <v>148</v>
      </c>
      <c r="AZ70" s="9" t="s">
        <v>149</v>
      </c>
      <c r="BA70" s="9" t="s">
        <v>150</v>
      </c>
      <c r="BB70" s="9" t="s">
        <v>151</v>
      </c>
      <c r="BC70" s="9" t="s">
        <v>152</v>
      </c>
      <c r="BD70" s="9" t="s">
        <v>153</v>
      </c>
      <c r="BE70" s="9" t="s">
        <v>154</v>
      </c>
      <c r="BF70" s="22"/>
      <c r="BG70" s="22"/>
      <c r="BH70" s="22">
        <v>25000</v>
      </c>
      <c r="BI70" s="22"/>
      <c r="BJ70" s="22"/>
      <c r="BK70" s="22">
        <v>10700</v>
      </c>
      <c r="BL70" s="22"/>
      <c r="BM70" s="22"/>
      <c r="BN70" s="22">
        <v>21300</v>
      </c>
      <c r="BO70" s="22"/>
      <c r="BP70" s="22"/>
      <c r="BQ70" s="22">
        <v>14000</v>
      </c>
      <c r="BR70" s="9"/>
      <c r="BS70" s="9"/>
      <c r="BT70" s="9">
        <v>10376</v>
      </c>
      <c r="BU70" s="9"/>
      <c r="BV70" s="9"/>
      <c r="BW70" s="9">
        <v>20393</v>
      </c>
      <c r="BX70" s="9"/>
      <c r="BY70" s="9"/>
      <c r="BZ70" s="9">
        <v>23740</v>
      </c>
      <c r="CA70" s="9" t="s">
        <v>1103</v>
      </c>
      <c r="CB70" s="9" t="s">
        <v>1104</v>
      </c>
      <c r="CC70" s="23" t="s">
        <v>1105</v>
      </c>
      <c r="CD70" s="9"/>
      <c r="CE70" s="33" t="s">
        <v>284</v>
      </c>
      <c r="CF70" s="9" t="s">
        <v>1106</v>
      </c>
      <c r="CG70" s="9" t="s">
        <v>1107</v>
      </c>
      <c r="CH70" s="23" t="s">
        <v>1108</v>
      </c>
      <c r="CI70" s="9"/>
      <c r="CJ70" s="24" t="s">
        <v>156</v>
      </c>
      <c r="CK70" s="9" t="s">
        <v>1109</v>
      </c>
      <c r="CL70" s="9" t="s">
        <v>1110</v>
      </c>
      <c r="CM70" s="23" t="s">
        <v>1111</v>
      </c>
      <c r="CN70" s="9"/>
      <c r="CO70" s="24" t="s">
        <v>156</v>
      </c>
      <c r="CP70" s="9" t="s">
        <v>1112</v>
      </c>
      <c r="CQ70" s="22">
        <v>71000</v>
      </c>
      <c r="CR70" s="9" t="s">
        <v>169</v>
      </c>
      <c r="CS70" s="22"/>
      <c r="CT70" s="22"/>
      <c r="CU70" s="25">
        <v>20745</v>
      </c>
      <c r="CV70" s="26"/>
      <c r="CW70" s="26"/>
      <c r="CX70" s="13">
        <f>+((SUM(CS70:CU70)/SUM(BO70:BQ70)))</f>
        <v>1.4817857142857143</v>
      </c>
      <c r="CY70" s="27" t="str">
        <f t="shared" ref="CY70:CY98" si="57">+_xlfn.IFS(CX70&lt;0.6,"En Riesgo",CX70&lt;0.8,"Mejorable",CX70&lt;1.3,"Óptimo",+CX70&lt;999999,"Excedido")</f>
        <v>Excedido</v>
      </c>
      <c r="CZ70" s="11"/>
      <c r="DA70" s="12"/>
      <c r="DB70" s="28">
        <f>+SUM(BF70:BQ70)</f>
        <v>71000</v>
      </c>
      <c r="DC70" s="29">
        <f>+BR70+BS70+BT70+BU70+BV70+BW70+BX70+BY70+BZ70+CS70+CT70+CU70</f>
        <v>75254</v>
      </c>
      <c r="DD70" s="30">
        <f t="shared" ref="DD70:DD123" si="58">+DC70/DB70</f>
        <v>1.0599154929577466</v>
      </c>
      <c r="DE70" s="27" t="str">
        <f t="shared" ref="DE70:DE98" si="59">+_xlfn.IFS(DD70&lt;0.6,"En Riesgo",DD70&lt;0.8,"Mejorable",DD70&lt;1.3,"Óptimo",+DD70&lt;999999,"Excedido")</f>
        <v>Óptimo</v>
      </c>
    </row>
    <row r="71" spans="1:109" ht="91.5" customHeight="1" x14ac:dyDescent="0.25">
      <c r="A71" s="21" t="str">
        <f t="shared" si="56"/>
        <v>05016</v>
      </c>
      <c r="B71" s="9" t="s">
        <v>1113</v>
      </c>
      <c r="C71" s="9" t="s">
        <v>109</v>
      </c>
      <c r="D71" s="9" t="s">
        <v>110</v>
      </c>
      <c r="E71" s="9" t="s">
        <v>111</v>
      </c>
      <c r="F71" s="9" t="s">
        <v>112</v>
      </c>
      <c r="G71" s="9" t="s">
        <v>113</v>
      </c>
      <c r="H71" s="9" t="s">
        <v>114</v>
      </c>
      <c r="I71" s="9" t="s">
        <v>115</v>
      </c>
      <c r="J71" s="9" t="s">
        <v>114</v>
      </c>
      <c r="K71" s="9" t="s">
        <v>116</v>
      </c>
      <c r="L71" s="9" t="s">
        <v>117</v>
      </c>
      <c r="M71" s="9" t="s">
        <v>118</v>
      </c>
      <c r="N71" s="9" t="s">
        <v>119</v>
      </c>
      <c r="O71" s="9" t="s">
        <v>116</v>
      </c>
      <c r="P71" s="9" t="s">
        <v>120</v>
      </c>
      <c r="Q71" s="9" t="s">
        <v>116</v>
      </c>
      <c r="R71" s="9" t="s">
        <v>121</v>
      </c>
      <c r="S71" s="9" t="s">
        <v>118</v>
      </c>
      <c r="T71" s="9" t="s">
        <v>122</v>
      </c>
      <c r="U71" s="9" t="s">
        <v>688</v>
      </c>
      <c r="V71" s="9" t="s">
        <v>689</v>
      </c>
      <c r="W71" s="9" t="s">
        <v>125</v>
      </c>
      <c r="X71" s="9" t="s">
        <v>1114</v>
      </c>
      <c r="Y71" s="9" t="s">
        <v>1115</v>
      </c>
      <c r="Z71" s="9" t="s">
        <v>1116</v>
      </c>
      <c r="AA71" s="9" t="s">
        <v>1117</v>
      </c>
      <c r="AB71" s="9" t="s">
        <v>130</v>
      </c>
      <c r="AC71" s="9" t="s">
        <v>131</v>
      </c>
      <c r="AD71" s="9" t="s">
        <v>132</v>
      </c>
      <c r="AE71" s="9" t="s">
        <v>1118</v>
      </c>
      <c r="AF71" s="9" t="s">
        <v>132</v>
      </c>
      <c r="AG71" s="9" t="s">
        <v>342</v>
      </c>
      <c r="AH71" s="9" t="s">
        <v>135</v>
      </c>
      <c r="AI71" s="9" t="s">
        <v>136</v>
      </c>
      <c r="AJ71" s="9" t="s">
        <v>136</v>
      </c>
      <c r="AK71" s="9" t="s">
        <v>342</v>
      </c>
      <c r="AL71" s="9" t="s">
        <v>327</v>
      </c>
      <c r="AM71" s="9" t="s">
        <v>137</v>
      </c>
      <c r="AN71" s="9" t="s">
        <v>180</v>
      </c>
      <c r="AO71" s="9" t="s">
        <v>139</v>
      </c>
      <c r="AP71" s="9" t="s">
        <v>1119</v>
      </c>
      <c r="AQ71" s="9" t="s">
        <v>141</v>
      </c>
      <c r="AR71" s="9" t="s">
        <v>171</v>
      </c>
      <c r="AS71" s="9"/>
      <c r="AT71" s="9" t="s">
        <v>329</v>
      </c>
      <c r="AU71" s="9" t="s">
        <v>330</v>
      </c>
      <c r="AV71" s="9" t="s">
        <v>331</v>
      </c>
      <c r="AW71" s="9" t="s">
        <v>146</v>
      </c>
      <c r="AX71" s="9" t="s">
        <v>147</v>
      </c>
      <c r="AY71" s="9" t="s">
        <v>148</v>
      </c>
      <c r="AZ71" s="9" t="s">
        <v>149</v>
      </c>
      <c r="BA71" s="9" t="s">
        <v>150</v>
      </c>
      <c r="BB71" s="9" t="s">
        <v>151</v>
      </c>
      <c r="BC71" s="9" t="s">
        <v>152</v>
      </c>
      <c r="BD71" s="9" t="s">
        <v>153</v>
      </c>
      <c r="BE71" s="9" t="s">
        <v>154</v>
      </c>
      <c r="BF71" s="22"/>
      <c r="BG71" s="22"/>
      <c r="BH71" s="22" t="s">
        <v>342</v>
      </c>
      <c r="BI71" s="22"/>
      <c r="BJ71" s="22"/>
      <c r="BK71" s="22" t="s">
        <v>342</v>
      </c>
      <c r="BL71" s="22"/>
      <c r="BM71" s="22"/>
      <c r="BN71" s="22" t="s">
        <v>342</v>
      </c>
      <c r="BO71" s="22"/>
      <c r="BP71" s="22"/>
      <c r="BQ71" s="22">
        <v>60</v>
      </c>
      <c r="BR71" s="9"/>
      <c r="BS71" s="9"/>
      <c r="BT71" s="9" t="s">
        <v>1120</v>
      </c>
      <c r="BU71" s="9"/>
      <c r="BV71" s="9"/>
      <c r="BW71" s="9" t="s">
        <v>1121</v>
      </c>
      <c r="BX71" s="9"/>
      <c r="BY71" s="9"/>
      <c r="BZ71" s="9">
        <v>63</v>
      </c>
      <c r="CA71" s="9" t="s">
        <v>342</v>
      </c>
      <c r="CB71" s="9" t="s">
        <v>1120</v>
      </c>
      <c r="CC71" s="23" t="s">
        <v>1122</v>
      </c>
      <c r="CD71" s="9"/>
      <c r="CE71" s="24" t="s">
        <v>156</v>
      </c>
      <c r="CF71" s="9" t="s">
        <v>342</v>
      </c>
      <c r="CG71" s="9" t="s">
        <v>1121</v>
      </c>
      <c r="CH71" s="23" t="s">
        <v>1009</v>
      </c>
      <c r="CI71" s="9"/>
      <c r="CJ71" s="24" t="s">
        <v>156</v>
      </c>
      <c r="CK71" s="9" t="s">
        <v>342</v>
      </c>
      <c r="CL71" s="9" t="s">
        <v>1123</v>
      </c>
      <c r="CM71" s="23" t="s">
        <v>869</v>
      </c>
      <c r="CN71" s="9"/>
      <c r="CO71" s="24" t="s">
        <v>156</v>
      </c>
      <c r="CP71" s="9" t="s">
        <v>1124</v>
      </c>
      <c r="CQ71" s="22">
        <v>60</v>
      </c>
      <c r="CR71" s="9" t="s">
        <v>137</v>
      </c>
      <c r="CS71" s="22"/>
      <c r="CT71" s="22"/>
      <c r="CU71" s="25">
        <v>64</v>
      </c>
      <c r="CV71" s="26"/>
      <c r="CW71" s="26"/>
      <c r="CX71" s="10">
        <f>+CU71/BQ71</f>
        <v>1.0666666666666667</v>
      </c>
      <c r="CY71" s="27" t="str">
        <f t="shared" si="57"/>
        <v>Óptimo</v>
      </c>
      <c r="CZ71" s="11"/>
      <c r="DA71" s="12" t="s">
        <v>158</v>
      </c>
      <c r="DB71" s="28">
        <f>+BQ71</f>
        <v>60</v>
      </c>
      <c r="DC71" s="29">
        <f>+CU71</f>
        <v>64</v>
      </c>
      <c r="DD71" s="30">
        <f t="shared" si="58"/>
        <v>1.0666666666666667</v>
      </c>
      <c r="DE71" s="27" t="str">
        <f t="shared" si="59"/>
        <v>Óptimo</v>
      </c>
    </row>
    <row r="72" spans="1:109" ht="145.5" customHeight="1" x14ac:dyDescent="0.25">
      <c r="A72" s="21" t="str">
        <f t="shared" si="56"/>
        <v>05016</v>
      </c>
      <c r="B72" s="9" t="s">
        <v>1125</v>
      </c>
      <c r="C72" s="9" t="s">
        <v>109</v>
      </c>
      <c r="D72" s="9" t="s">
        <v>110</v>
      </c>
      <c r="E72" s="9" t="s">
        <v>111</v>
      </c>
      <c r="F72" s="9" t="s">
        <v>112</v>
      </c>
      <c r="G72" s="9" t="s">
        <v>113</v>
      </c>
      <c r="H72" s="9" t="s">
        <v>114</v>
      </c>
      <c r="I72" s="9" t="s">
        <v>115</v>
      </c>
      <c r="J72" s="9" t="s">
        <v>114</v>
      </c>
      <c r="K72" s="9" t="s">
        <v>116</v>
      </c>
      <c r="L72" s="9" t="s">
        <v>117</v>
      </c>
      <c r="M72" s="9" t="s">
        <v>118</v>
      </c>
      <c r="N72" s="9" t="s">
        <v>119</v>
      </c>
      <c r="O72" s="9" t="s">
        <v>116</v>
      </c>
      <c r="P72" s="9" t="s">
        <v>120</v>
      </c>
      <c r="Q72" s="9" t="s">
        <v>116</v>
      </c>
      <c r="R72" s="9" t="s">
        <v>121</v>
      </c>
      <c r="S72" s="9" t="s">
        <v>118</v>
      </c>
      <c r="T72" s="9" t="s">
        <v>122</v>
      </c>
      <c r="U72" s="9" t="s">
        <v>688</v>
      </c>
      <c r="V72" s="9" t="s">
        <v>689</v>
      </c>
      <c r="W72" s="9" t="s">
        <v>125</v>
      </c>
      <c r="X72" s="9" t="s">
        <v>1126</v>
      </c>
      <c r="Y72" s="9" t="s">
        <v>1127</v>
      </c>
      <c r="Z72" s="9" t="s">
        <v>1128</v>
      </c>
      <c r="AA72" s="9" t="s">
        <v>1129</v>
      </c>
      <c r="AB72" s="9" t="s">
        <v>130</v>
      </c>
      <c r="AC72" s="9" t="s">
        <v>131</v>
      </c>
      <c r="AD72" s="9" t="s">
        <v>164</v>
      </c>
      <c r="AE72" s="9" t="s">
        <v>1130</v>
      </c>
      <c r="AF72" s="9" t="s">
        <v>1131</v>
      </c>
      <c r="AG72" s="9" t="s">
        <v>167</v>
      </c>
      <c r="AH72" s="9" t="s">
        <v>135</v>
      </c>
      <c r="AI72" s="9" t="s">
        <v>136</v>
      </c>
      <c r="AJ72" s="9" t="s">
        <v>136</v>
      </c>
      <c r="AK72" s="9" t="s">
        <v>582</v>
      </c>
      <c r="AL72" s="9" t="s">
        <v>327</v>
      </c>
      <c r="AM72" s="9" t="s">
        <v>169</v>
      </c>
      <c r="AN72" s="9" t="s">
        <v>180</v>
      </c>
      <c r="AO72" s="9" t="s">
        <v>139</v>
      </c>
      <c r="AP72" s="9" t="s">
        <v>889</v>
      </c>
      <c r="AQ72" s="9" t="s">
        <v>141</v>
      </c>
      <c r="AR72" s="9" t="s">
        <v>171</v>
      </c>
      <c r="AS72" s="9"/>
      <c r="AT72" s="9" t="s">
        <v>329</v>
      </c>
      <c r="AU72" s="9" t="s">
        <v>330</v>
      </c>
      <c r="AV72" s="9" t="s">
        <v>331</v>
      </c>
      <c r="AW72" s="9" t="s">
        <v>146</v>
      </c>
      <c r="AX72" s="9" t="s">
        <v>147</v>
      </c>
      <c r="AY72" s="9" t="s">
        <v>148</v>
      </c>
      <c r="AZ72" s="9" t="s">
        <v>149</v>
      </c>
      <c r="BA72" s="9" t="s">
        <v>150</v>
      </c>
      <c r="BB72" s="9" t="s">
        <v>151</v>
      </c>
      <c r="BC72" s="9" t="s">
        <v>152</v>
      </c>
      <c r="BD72" s="9" t="s">
        <v>153</v>
      </c>
      <c r="BE72" s="9" t="s">
        <v>154</v>
      </c>
      <c r="BF72" s="22"/>
      <c r="BG72" s="22"/>
      <c r="BH72" s="22">
        <v>0</v>
      </c>
      <c r="BI72" s="22"/>
      <c r="BJ72" s="22"/>
      <c r="BK72" s="22">
        <v>350</v>
      </c>
      <c r="BL72" s="22"/>
      <c r="BM72" s="22"/>
      <c r="BN72" s="22">
        <v>25</v>
      </c>
      <c r="BO72" s="22"/>
      <c r="BP72" s="22"/>
      <c r="BQ72" s="22">
        <v>25</v>
      </c>
      <c r="BR72" s="9"/>
      <c r="BS72" s="9"/>
      <c r="BT72" s="9">
        <v>0</v>
      </c>
      <c r="BU72" s="9"/>
      <c r="BV72" s="9"/>
      <c r="BW72" s="9">
        <v>350</v>
      </c>
      <c r="BX72" s="9"/>
      <c r="BY72" s="9"/>
      <c r="BZ72" s="9">
        <v>25</v>
      </c>
      <c r="CA72" s="9" t="s">
        <v>136</v>
      </c>
      <c r="CB72" s="9" t="s">
        <v>136</v>
      </c>
      <c r="CC72" s="23" t="s">
        <v>155</v>
      </c>
      <c r="CD72" s="9"/>
      <c r="CE72" s="24" t="s">
        <v>156</v>
      </c>
      <c r="CF72" s="9" t="s">
        <v>1132</v>
      </c>
      <c r="CG72" s="9" t="s">
        <v>1132</v>
      </c>
      <c r="CH72" s="23" t="s">
        <v>155</v>
      </c>
      <c r="CI72" s="9"/>
      <c r="CJ72" s="24" t="s">
        <v>156</v>
      </c>
      <c r="CK72" s="9" t="s">
        <v>1133</v>
      </c>
      <c r="CL72" s="9" t="s">
        <v>1133</v>
      </c>
      <c r="CM72" s="23" t="s">
        <v>155</v>
      </c>
      <c r="CN72" s="9"/>
      <c r="CO72" s="24" t="s">
        <v>156</v>
      </c>
      <c r="CP72" s="9" t="s">
        <v>1134</v>
      </c>
      <c r="CQ72" s="22">
        <v>400</v>
      </c>
      <c r="CR72" s="9" t="s">
        <v>169</v>
      </c>
      <c r="CS72" s="22"/>
      <c r="CT72" s="22"/>
      <c r="CU72" s="25">
        <v>61</v>
      </c>
      <c r="CV72" s="26"/>
      <c r="CW72" s="26"/>
      <c r="CX72" s="13">
        <f>+((SUM(CS72:CU72)/SUM(BO72:BQ72)))</f>
        <v>2.44</v>
      </c>
      <c r="CY72" s="27" t="str">
        <f t="shared" si="57"/>
        <v>Excedido</v>
      </c>
      <c r="CZ72" s="11"/>
      <c r="DA72" s="12"/>
      <c r="DB72" s="28">
        <f>+SUM(BF72:BQ72)</f>
        <v>400</v>
      </c>
      <c r="DC72" s="29">
        <f>+BR72+BS72+BT72+BU72+BV72+BW72+BX72+BY72+BZ72+CS72+CT72+CU72</f>
        <v>436</v>
      </c>
      <c r="DD72" s="30">
        <f t="shared" si="58"/>
        <v>1.0900000000000001</v>
      </c>
      <c r="DE72" s="27" t="str">
        <f t="shared" si="59"/>
        <v>Óptimo</v>
      </c>
    </row>
    <row r="73" spans="1:109" ht="165" x14ac:dyDescent="0.25">
      <c r="A73" s="21" t="str">
        <f t="shared" si="56"/>
        <v>05016</v>
      </c>
      <c r="B73" s="9" t="s">
        <v>1135</v>
      </c>
      <c r="C73" s="9" t="s">
        <v>109</v>
      </c>
      <c r="D73" s="9" t="s">
        <v>110</v>
      </c>
      <c r="E73" s="9" t="s">
        <v>111</v>
      </c>
      <c r="F73" s="9" t="s">
        <v>112</v>
      </c>
      <c r="G73" s="9" t="s">
        <v>113</v>
      </c>
      <c r="H73" s="9" t="s">
        <v>114</v>
      </c>
      <c r="I73" s="9" t="s">
        <v>115</v>
      </c>
      <c r="J73" s="9" t="s">
        <v>114</v>
      </c>
      <c r="K73" s="9" t="s">
        <v>116</v>
      </c>
      <c r="L73" s="9" t="s">
        <v>117</v>
      </c>
      <c r="M73" s="9" t="s">
        <v>118</v>
      </c>
      <c r="N73" s="9" t="s">
        <v>119</v>
      </c>
      <c r="O73" s="9" t="s">
        <v>1136</v>
      </c>
      <c r="P73" s="9" t="s">
        <v>1137</v>
      </c>
      <c r="Q73" s="9" t="s">
        <v>116</v>
      </c>
      <c r="R73" s="9" t="s">
        <v>121</v>
      </c>
      <c r="S73" s="9" t="s">
        <v>118</v>
      </c>
      <c r="T73" s="9" t="s">
        <v>122</v>
      </c>
      <c r="U73" s="9" t="s">
        <v>1138</v>
      </c>
      <c r="V73" s="9" t="s">
        <v>1139</v>
      </c>
      <c r="W73" s="9" t="s">
        <v>125</v>
      </c>
      <c r="X73" s="9" t="s">
        <v>1140</v>
      </c>
      <c r="Y73" s="9" t="s">
        <v>1141</v>
      </c>
      <c r="Z73" s="9" t="s">
        <v>1142</v>
      </c>
      <c r="AA73" s="9" t="s">
        <v>1143</v>
      </c>
      <c r="AB73" s="9" t="s">
        <v>130</v>
      </c>
      <c r="AC73" s="9" t="s">
        <v>131</v>
      </c>
      <c r="AD73" s="9" t="s">
        <v>132</v>
      </c>
      <c r="AE73" s="9" t="s">
        <v>1144</v>
      </c>
      <c r="AF73" s="9" t="s">
        <v>132</v>
      </c>
      <c r="AG73" s="9" t="s">
        <v>855</v>
      </c>
      <c r="AH73" s="9" t="s">
        <v>135</v>
      </c>
      <c r="AI73" s="9" t="s">
        <v>136</v>
      </c>
      <c r="AJ73" s="9" t="s">
        <v>136</v>
      </c>
      <c r="AK73" s="9" t="s">
        <v>855</v>
      </c>
      <c r="AL73" s="9" t="s">
        <v>1145</v>
      </c>
      <c r="AM73" s="9" t="s">
        <v>137</v>
      </c>
      <c r="AN73" s="9" t="s">
        <v>138</v>
      </c>
      <c r="AO73" s="9" t="s">
        <v>139</v>
      </c>
      <c r="AP73" s="9" t="s">
        <v>1146</v>
      </c>
      <c r="AQ73" s="9" t="s">
        <v>1147</v>
      </c>
      <c r="AR73" s="9" t="s">
        <v>1148</v>
      </c>
      <c r="AS73" s="9"/>
      <c r="AT73" s="9" t="s">
        <v>488</v>
      </c>
      <c r="AU73" s="9" t="s">
        <v>489</v>
      </c>
      <c r="AV73" s="9" t="s">
        <v>1149</v>
      </c>
      <c r="AW73" s="9" t="s">
        <v>146</v>
      </c>
      <c r="AX73" s="9" t="s">
        <v>147</v>
      </c>
      <c r="AY73" s="9" t="s">
        <v>148</v>
      </c>
      <c r="AZ73" s="9" t="s">
        <v>149</v>
      </c>
      <c r="BA73" s="9" t="s">
        <v>150</v>
      </c>
      <c r="BB73" s="9" t="s">
        <v>151</v>
      </c>
      <c r="BC73" s="9" t="s">
        <v>152</v>
      </c>
      <c r="BD73" s="9" t="s">
        <v>153</v>
      </c>
      <c r="BE73" s="9" t="s">
        <v>154</v>
      </c>
      <c r="BF73" s="22"/>
      <c r="BG73" s="22"/>
      <c r="BH73" s="22" t="s">
        <v>855</v>
      </c>
      <c r="BI73" s="22"/>
      <c r="BJ73" s="22"/>
      <c r="BK73" s="22" t="s">
        <v>855</v>
      </c>
      <c r="BL73" s="22"/>
      <c r="BM73" s="22"/>
      <c r="BN73" s="22" t="s">
        <v>855</v>
      </c>
      <c r="BO73" s="22"/>
      <c r="BP73" s="22"/>
      <c r="BQ73" s="22">
        <v>80</v>
      </c>
      <c r="BR73" s="9"/>
      <c r="BS73" s="9"/>
      <c r="BT73" s="9" t="s">
        <v>1150</v>
      </c>
      <c r="BU73" s="9"/>
      <c r="BV73" s="9"/>
      <c r="BW73" s="9" t="s">
        <v>264</v>
      </c>
      <c r="BX73" s="9"/>
      <c r="BY73" s="9"/>
      <c r="BZ73" s="9">
        <v>84.61</v>
      </c>
      <c r="CA73" s="9" t="s">
        <v>855</v>
      </c>
      <c r="CB73" s="9" t="s">
        <v>1150</v>
      </c>
      <c r="CC73" s="23" t="s">
        <v>1151</v>
      </c>
      <c r="CD73" s="9"/>
      <c r="CE73" s="31" t="s">
        <v>208</v>
      </c>
      <c r="CF73" s="9" t="s">
        <v>855</v>
      </c>
      <c r="CG73" s="9" t="s">
        <v>264</v>
      </c>
      <c r="CH73" s="23" t="s">
        <v>1152</v>
      </c>
      <c r="CI73" s="9"/>
      <c r="CJ73" s="24" t="s">
        <v>156</v>
      </c>
      <c r="CK73" s="9" t="s">
        <v>855</v>
      </c>
      <c r="CL73" s="9" t="s">
        <v>1153</v>
      </c>
      <c r="CM73" s="23" t="s">
        <v>1154</v>
      </c>
      <c r="CN73" s="9"/>
      <c r="CO73" s="24" t="s">
        <v>156</v>
      </c>
      <c r="CP73" s="9" t="s">
        <v>1155</v>
      </c>
      <c r="CQ73" s="22">
        <v>80</v>
      </c>
      <c r="CR73" s="9" t="s">
        <v>137</v>
      </c>
      <c r="CS73" s="22"/>
      <c r="CT73" s="22"/>
      <c r="CU73" s="25">
        <v>71</v>
      </c>
      <c r="CV73" s="26"/>
      <c r="CW73" s="26"/>
      <c r="CX73" s="10">
        <f>+CU73/BQ73</f>
        <v>0.88749999999999996</v>
      </c>
      <c r="CY73" s="27" t="str">
        <f t="shared" si="57"/>
        <v>Óptimo</v>
      </c>
      <c r="CZ73" s="11"/>
      <c r="DA73" s="12" t="s">
        <v>158</v>
      </c>
      <c r="DB73" s="28">
        <f>+BQ73</f>
        <v>80</v>
      </c>
      <c r="DC73" s="29">
        <f>+CU73</f>
        <v>71</v>
      </c>
      <c r="DD73" s="30">
        <f t="shared" si="58"/>
        <v>0.88749999999999996</v>
      </c>
      <c r="DE73" s="27" t="str">
        <f t="shared" si="59"/>
        <v>Óptimo</v>
      </c>
    </row>
    <row r="74" spans="1:109" ht="90" x14ac:dyDescent="0.25">
      <c r="A74" s="21" t="str">
        <f t="shared" si="56"/>
        <v>05016</v>
      </c>
      <c r="B74" s="9" t="s">
        <v>1156</v>
      </c>
      <c r="C74" s="9" t="s">
        <v>109</v>
      </c>
      <c r="D74" s="9" t="s">
        <v>110</v>
      </c>
      <c r="E74" s="9" t="s">
        <v>111</v>
      </c>
      <c r="F74" s="9" t="s">
        <v>112</v>
      </c>
      <c r="G74" s="9" t="s">
        <v>113</v>
      </c>
      <c r="H74" s="9" t="s">
        <v>114</v>
      </c>
      <c r="I74" s="9" t="s">
        <v>115</v>
      </c>
      <c r="J74" s="9" t="s">
        <v>114</v>
      </c>
      <c r="K74" s="9" t="s">
        <v>116</v>
      </c>
      <c r="L74" s="9" t="s">
        <v>117</v>
      </c>
      <c r="M74" s="9" t="s">
        <v>118</v>
      </c>
      <c r="N74" s="9" t="s">
        <v>119</v>
      </c>
      <c r="O74" s="9" t="s">
        <v>1136</v>
      </c>
      <c r="P74" s="9" t="s">
        <v>1137</v>
      </c>
      <c r="Q74" s="9" t="s">
        <v>116</v>
      </c>
      <c r="R74" s="9" t="s">
        <v>121</v>
      </c>
      <c r="S74" s="9" t="s">
        <v>118</v>
      </c>
      <c r="T74" s="9" t="s">
        <v>122</v>
      </c>
      <c r="U74" s="9" t="s">
        <v>1138</v>
      </c>
      <c r="V74" s="9" t="s">
        <v>1139</v>
      </c>
      <c r="W74" s="9" t="s">
        <v>125</v>
      </c>
      <c r="X74" s="9" t="s">
        <v>1157</v>
      </c>
      <c r="Y74" s="9" t="s">
        <v>1158</v>
      </c>
      <c r="Z74" s="9" t="s">
        <v>1159</v>
      </c>
      <c r="AA74" s="9" t="s">
        <v>1160</v>
      </c>
      <c r="AB74" s="9" t="s">
        <v>130</v>
      </c>
      <c r="AC74" s="9" t="s">
        <v>131</v>
      </c>
      <c r="AD74" s="9" t="s">
        <v>164</v>
      </c>
      <c r="AE74" s="9" t="s">
        <v>1161</v>
      </c>
      <c r="AF74" s="9" t="s">
        <v>1162</v>
      </c>
      <c r="AG74" s="9" t="s">
        <v>1005</v>
      </c>
      <c r="AH74" s="9" t="s">
        <v>135</v>
      </c>
      <c r="AI74" s="9" t="s">
        <v>136</v>
      </c>
      <c r="AJ74" s="9" t="s">
        <v>136</v>
      </c>
      <c r="AK74" s="9" t="s">
        <v>1005</v>
      </c>
      <c r="AL74" s="9" t="s">
        <v>370</v>
      </c>
      <c r="AM74" s="9" t="s">
        <v>169</v>
      </c>
      <c r="AN74" s="9" t="s">
        <v>180</v>
      </c>
      <c r="AO74" s="9" t="s">
        <v>139</v>
      </c>
      <c r="AP74" s="9" t="s">
        <v>1163</v>
      </c>
      <c r="AQ74" s="9" t="s">
        <v>141</v>
      </c>
      <c r="AR74" s="9" t="s">
        <v>171</v>
      </c>
      <c r="AS74" s="9"/>
      <c r="AT74" s="9" t="s">
        <v>329</v>
      </c>
      <c r="AU74" s="9" t="s">
        <v>330</v>
      </c>
      <c r="AV74" s="9" t="s">
        <v>331</v>
      </c>
      <c r="AW74" s="9" t="s">
        <v>146</v>
      </c>
      <c r="AX74" s="9" t="s">
        <v>147</v>
      </c>
      <c r="AY74" s="9" t="s">
        <v>148</v>
      </c>
      <c r="AZ74" s="9" t="s">
        <v>149</v>
      </c>
      <c r="BA74" s="9" t="s">
        <v>150</v>
      </c>
      <c r="BB74" s="9" t="s">
        <v>151</v>
      </c>
      <c r="BC74" s="9" t="s">
        <v>152</v>
      </c>
      <c r="BD74" s="9" t="s">
        <v>153</v>
      </c>
      <c r="BE74" s="9" t="s">
        <v>154</v>
      </c>
      <c r="BF74" s="22"/>
      <c r="BG74" s="22"/>
      <c r="BH74" s="22">
        <v>0</v>
      </c>
      <c r="BI74" s="22"/>
      <c r="BJ74" s="22"/>
      <c r="BK74" s="22">
        <v>1</v>
      </c>
      <c r="BL74" s="22"/>
      <c r="BM74" s="22"/>
      <c r="BN74" s="22">
        <v>1</v>
      </c>
      <c r="BO74" s="22"/>
      <c r="BP74" s="22"/>
      <c r="BQ74" s="22">
        <v>0</v>
      </c>
      <c r="BR74" s="9"/>
      <c r="BS74" s="9"/>
      <c r="BT74" s="9">
        <v>0</v>
      </c>
      <c r="BU74" s="9"/>
      <c r="BV74" s="9"/>
      <c r="BW74" s="9">
        <v>1</v>
      </c>
      <c r="BX74" s="9"/>
      <c r="BY74" s="9"/>
      <c r="BZ74" s="9">
        <v>1</v>
      </c>
      <c r="CA74" s="9" t="s">
        <v>136</v>
      </c>
      <c r="CB74" s="9" t="s">
        <v>136</v>
      </c>
      <c r="CC74" s="23" t="s">
        <v>155</v>
      </c>
      <c r="CD74" s="9"/>
      <c r="CE74" s="24" t="s">
        <v>156</v>
      </c>
      <c r="CF74" s="9" t="s">
        <v>547</v>
      </c>
      <c r="CG74" s="9" t="s">
        <v>547</v>
      </c>
      <c r="CH74" s="23" t="s">
        <v>155</v>
      </c>
      <c r="CI74" s="9"/>
      <c r="CJ74" s="24" t="s">
        <v>156</v>
      </c>
      <c r="CK74" s="9" t="s">
        <v>1005</v>
      </c>
      <c r="CL74" s="9" t="s">
        <v>1005</v>
      </c>
      <c r="CM74" s="23" t="s">
        <v>155</v>
      </c>
      <c r="CN74" s="9"/>
      <c r="CO74" s="24" t="s">
        <v>156</v>
      </c>
      <c r="CP74" s="9" t="s">
        <v>1164</v>
      </c>
      <c r="CQ74" s="22">
        <v>2</v>
      </c>
      <c r="CR74" s="9" t="s">
        <v>169</v>
      </c>
      <c r="CS74" s="22"/>
      <c r="CT74" s="22"/>
      <c r="CU74" s="25"/>
      <c r="CV74" s="26">
        <f>+SUM(BO74:BQ74)</f>
        <v>0</v>
      </c>
      <c r="CW74" s="26">
        <f>+SUM(CS74:CU74)</f>
        <v>0</v>
      </c>
      <c r="CX74" s="30">
        <f>+IF(CV74=CW74,1,"Error de logica un numero no se puede divir entre 0")</f>
        <v>1</v>
      </c>
      <c r="CY74" s="27" t="str">
        <f t="shared" si="57"/>
        <v>Óptimo</v>
      </c>
      <c r="CZ74" s="11"/>
      <c r="DA74" s="12"/>
      <c r="DB74" s="28">
        <f>+SUM(BF74:BQ74)</f>
        <v>2</v>
      </c>
      <c r="DC74" s="29">
        <f>+BR74+BS74+BT74+BU74+BV74+BW74+BX74+BY74+BZ74+CS74+CT74+CU74</f>
        <v>2</v>
      </c>
      <c r="DD74" s="30">
        <f t="shared" si="58"/>
        <v>1</v>
      </c>
      <c r="DE74" s="27" t="str">
        <f t="shared" si="59"/>
        <v>Óptimo</v>
      </c>
    </row>
    <row r="75" spans="1:109" ht="120" x14ac:dyDescent="0.25">
      <c r="A75" s="21" t="str">
        <f t="shared" si="56"/>
        <v>05016</v>
      </c>
      <c r="B75" s="9" t="s">
        <v>1165</v>
      </c>
      <c r="C75" s="9" t="s">
        <v>109</v>
      </c>
      <c r="D75" s="9" t="s">
        <v>110</v>
      </c>
      <c r="E75" s="9" t="s">
        <v>111</v>
      </c>
      <c r="F75" s="9" t="s">
        <v>112</v>
      </c>
      <c r="G75" s="9" t="s">
        <v>113</v>
      </c>
      <c r="H75" s="9" t="s">
        <v>114</v>
      </c>
      <c r="I75" s="9" t="s">
        <v>115</v>
      </c>
      <c r="J75" s="9" t="s">
        <v>114</v>
      </c>
      <c r="K75" s="9" t="s">
        <v>116</v>
      </c>
      <c r="L75" s="9" t="s">
        <v>117</v>
      </c>
      <c r="M75" s="9" t="s">
        <v>118</v>
      </c>
      <c r="N75" s="9" t="s">
        <v>119</v>
      </c>
      <c r="O75" s="9" t="s">
        <v>1136</v>
      </c>
      <c r="P75" s="9" t="s">
        <v>1137</v>
      </c>
      <c r="Q75" s="9" t="s">
        <v>116</v>
      </c>
      <c r="R75" s="9" t="s">
        <v>121</v>
      </c>
      <c r="S75" s="9" t="s">
        <v>118</v>
      </c>
      <c r="T75" s="9" t="s">
        <v>122</v>
      </c>
      <c r="U75" s="9" t="s">
        <v>1138</v>
      </c>
      <c r="V75" s="9" t="s">
        <v>1139</v>
      </c>
      <c r="W75" s="9" t="s">
        <v>174</v>
      </c>
      <c r="X75" s="9" t="s">
        <v>1166</v>
      </c>
      <c r="Y75" s="9" t="s">
        <v>1167</v>
      </c>
      <c r="Z75" s="9" t="s">
        <v>1168</v>
      </c>
      <c r="AA75" s="9" t="s">
        <v>1169</v>
      </c>
      <c r="AB75" s="9" t="s">
        <v>130</v>
      </c>
      <c r="AC75" s="9" t="s">
        <v>434</v>
      </c>
      <c r="AD75" s="9" t="s">
        <v>132</v>
      </c>
      <c r="AE75" s="9" t="s">
        <v>1170</v>
      </c>
      <c r="AF75" s="9" t="s">
        <v>132</v>
      </c>
      <c r="AG75" s="9" t="s">
        <v>339</v>
      </c>
      <c r="AH75" s="9" t="s">
        <v>135</v>
      </c>
      <c r="AI75" s="9" t="s">
        <v>136</v>
      </c>
      <c r="AJ75" s="9" t="s">
        <v>136</v>
      </c>
      <c r="AK75" s="9" t="s">
        <v>339</v>
      </c>
      <c r="AL75" s="9" t="s">
        <v>1145</v>
      </c>
      <c r="AM75" s="9" t="s">
        <v>137</v>
      </c>
      <c r="AN75" s="9" t="s">
        <v>180</v>
      </c>
      <c r="AO75" s="9" t="s">
        <v>139</v>
      </c>
      <c r="AP75" s="9" t="s">
        <v>1171</v>
      </c>
      <c r="AQ75" s="9" t="s">
        <v>141</v>
      </c>
      <c r="AR75" s="9" t="s">
        <v>1172</v>
      </c>
      <c r="AS75" s="9"/>
      <c r="AT75" s="9" t="s">
        <v>143</v>
      </c>
      <c r="AU75" s="9" t="s">
        <v>144</v>
      </c>
      <c r="AV75" s="9" t="s">
        <v>145</v>
      </c>
      <c r="AW75" s="9" t="s">
        <v>146</v>
      </c>
      <c r="AX75" s="9" t="s">
        <v>147</v>
      </c>
      <c r="AY75" s="9" t="s">
        <v>148</v>
      </c>
      <c r="AZ75" s="9" t="s">
        <v>149</v>
      </c>
      <c r="BA75" s="9" t="s">
        <v>150</v>
      </c>
      <c r="BB75" s="9" t="s">
        <v>151</v>
      </c>
      <c r="BC75" s="9" t="s">
        <v>152</v>
      </c>
      <c r="BD75" s="9" t="s">
        <v>153</v>
      </c>
      <c r="BE75" s="9" t="s">
        <v>154</v>
      </c>
      <c r="BF75" s="22"/>
      <c r="BG75" s="22"/>
      <c r="BH75" s="22"/>
      <c r="BI75" s="22"/>
      <c r="BJ75" s="22"/>
      <c r="BK75" s="22" t="s">
        <v>339</v>
      </c>
      <c r="BL75" s="22"/>
      <c r="BM75" s="22"/>
      <c r="BN75" s="22"/>
      <c r="BO75" s="22"/>
      <c r="BP75" s="22"/>
      <c r="BQ75" s="22">
        <v>90</v>
      </c>
      <c r="BR75" s="9"/>
      <c r="BS75" s="9"/>
      <c r="BT75" s="9"/>
      <c r="BU75" s="9"/>
      <c r="BV75" s="9"/>
      <c r="BW75" s="9" t="s">
        <v>1173</v>
      </c>
      <c r="BX75" s="9"/>
      <c r="BY75" s="9"/>
      <c r="BZ75" s="9"/>
      <c r="CA75" s="9" t="s">
        <v>136</v>
      </c>
      <c r="CB75" s="9" t="s">
        <v>136</v>
      </c>
      <c r="CC75" s="23" t="s">
        <v>149</v>
      </c>
      <c r="CD75" s="9"/>
      <c r="CE75" s="35" t="s">
        <v>438</v>
      </c>
      <c r="CF75" s="9" t="s">
        <v>339</v>
      </c>
      <c r="CG75" s="9" t="s">
        <v>1173</v>
      </c>
      <c r="CH75" s="23" t="s">
        <v>1174</v>
      </c>
      <c r="CI75" s="9"/>
      <c r="CJ75" s="24" t="s">
        <v>156</v>
      </c>
      <c r="CK75" s="9" t="s">
        <v>339</v>
      </c>
      <c r="CL75" s="9" t="s">
        <v>1173</v>
      </c>
      <c r="CM75" s="23" t="s">
        <v>1174</v>
      </c>
      <c r="CN75" s="9"/>
      <c r="CO75" s="24" t="s">
        <v>156</v>
      </c>
      <c r="CP75" s="9" t="s">
        <v>1175</v>
      </c>
      <c r="CQ75" s="22">
        <v>90</v>
      </c>
      <c r="CR75" s="9" t="s">
        <v>137</v>
      </c>
      <c r="CS75" s="22"/>
      <c r="CT75" s="22"/>
      <c r="CU75" s="25">
        <v>91.02</v>
      </c>
      <c r="CV75" s="26"/>
      <c r="CW75" s="26"/>
      <c r="CX75" s="10">
        <f>+CU75/BQ75</f>
        <v>1.0113333333333332</v>
      </c>
      <c r="CY75" s="27" t="str">
        <f t="shared" si="57"/>
        <v>Óptimo</v>
      </c>
      <c r="CZ75" s="11"/>
      <c r="DA75" s="12" t="s">
        <v>158</v>
      </c>
      <c r="DB75" s="28">
        <f>+BQ75</f>
        <v>90</v>
      </c>
      <c r="DC75" s="29">
        <f>+CU75</f>
        <v>91.02</v>
      </c>
      <c r="DD75" s="30">
        <f t="shared" si="58"/>
        <v>1.0113333333333332</v>
      </c>
      <c r="DE75" s="27" t="str">
        <f t="shared" si="59"/>
        <v>Óptimo</v>
      </c>
    </row>
    <row r="76" spans="1:109" ht="165" x14ac:dyDescent="0.25">
      <c r="A76" s="21" t="str">
        <f t="shared" si="56"/>
        <v>05016</v>
      </c>
      <c r="B76" s="9" t="s">
        <v>1176</v>
      </c>
      <c r="C76" s="9" t="s">
        <v>109</v>
      </c>
      <c r="D76" s="9" t="s">
        <v>110</v>
      </c>
      <c r="E76" s="9" t="s">
        <v>111</v>
      </c>
      <c r="F76" s="9" t="s">
        <v>112</v>
      </c>
      <c r="G76" s="9" t="s">
        <v>113</v>
      </c>
      <c r="H76" s="9" t="s">
        <v>114</v>
      </c>
      <c r="I76" s="9" t="s">
        <v>115</v>
      </c>
      <c r="J76" s="9" t="s">
        <v>114</v>
      </c>
      <c r="K76" s="9" t="s">
        <v>116</v>
      </c>
      <c r="L76" s="9" t="s">
        <v>117</v>
      </c>
      <c r="M76" s="9" t="s">
        <v>118</v>
      </c>
      <c r="N76" s="9" t="s">
        <v>119</v>
      </c>
      <c r="O76" s="9" t="s">
        <v>1136</v>
      </c>
      <c r="P76" s="9" t="s">
        <v>1137</v>
      </c>
      <c r="Q76" s="9" t="s">
        <v>116</v>
      </c>
      <c r="R76" s="9" t="s">
        <v>121</v>
      </c>
      <c r="S76" s="9" t="s">
        <v>118</v>
      </c>
      <c r="T76" s="9" t="s">
        <v>122</v>
      </c>
      <c r="U76" s="9" t="s">
        <v>1138</v>
      </c>
      <c r="V76" s="9" t="s">
        <v>1139</v>
      </c>
      <c r="W76" s="9" t="s">
        <v>125</v>
      </c>
      <c r="X76" s="9" t="s">
        <v>1177</v>
      </c>
      <c r="Y76" s="9" t="s">
        <v>1178</v>
      </c>
      <c r="Z76" s="9" t="s">
        <v>1179</v>
      </c>
      <c r="AA76" s="9" t="s">
        <v>1180</v>
      </c>
      <c r="AB76" s="9" t="s">
        <v>130</v>
      </c>
      <c r="AC76" s="9" t="s">
        <v>131</v>
      </c>
      <c r="AD76" s="9" t="s">
        <v>164</v>
      </c>
      <c r="AE76" s="9" t="s">
        <v>1181</v>
      </c>
      <c r="AF76" s="9" t="s">
        <v>1182</v>
      </c>
      <c r="AG76" s="9" t="s">
        <v>1183</v>
      </c>
      <c r="AH76" s="9" t="s">
        <v>135</v>
      </c>
      <c r="AI76" s="9" t="s">
        <v>136</v>
      </c>
      <c r="AJ76" s="9" t="s">
        <v>136</v>
      </c>
      <c r="AK76" s="9" t="s">
        <v>1183</v>
      </c>
      <c r="AL76" s="9" t="s">
        <v>327</v>
      </c>
      <c r="AM76" s="9" t="s">
        <v>169</v>
      </c>
      <c r="AN76" s="9" t="s">
        <v>180</v>
      </c>
      <c r="AO76" s="9" t="s">
        <v>139</v>
      </c>
      <c r="AP76" s="9" t="s">
        <v>1184</v>
      </c>
      <c r="AQ76" s="9" t="s">
        <v>141</v>
      </c>
      <c r="AR76" s="9" t="s">
        <v>171</v>
      </c>
      <c r="AS76" s="9"/>
      <c r="AT76" s="9" t="s">
        <v>1185</v>
      </c>
      <c r="AU76" s="9" t="s">
        <v>1186</v>
      </c>
      <c r="AV76" s="9" t="s">
        <v>1187</v>
      </c>
      <c r="AW76" s="9" t="s">
        <v>146</v>
      </c>
      <c r="AX76" s="9" t="s">
        <v>147</v>
      </c>
      <c r="AY76" s="9" t="s">
        <v>148</v>
      </c>
      <c r="AZ76" s="9" t="s">
        <v>149</v>
      </c>
      <c r="BA76" s="9" t="s">
        <v>150</v>
      </c>
      <c r="BB76" s="9" t="s">
        <v>151</v>
      </c>
      <c r="BC76" s="9" t="s">
        <v>152</v>
      </c>
      <c r="BD76" s="9" t="s">
        <v>153</v>
      </c>
      <c r="BE76" s="9" t="s">
        <v>154</v>
      </c>
      <c r="BF76" s="22"/>
      <c r="BG76" s="22"/>
      <c r="BH76" s="22">
        <v>500</v>
      </c>
      <c r="BI76" s="22"/>
      <c r="BJ76" s="22"/>
      <c r="BK76" s="22">
        <v>450</v>
      </c>
      <c r="BL76" s="22"/>
      <c r="BM76" s="22"/>
      <c r="BN76" s="22">
        <v>550</v>
      </c>
      <c r="BO76" s="22"/>
      <c r="BP76" s="22"/>
      <c r="BQ76" s="22">
        <v>510</v>
      </c>
      <c r="BR76" s="9"/>
      <c r="BS76" s="9"/>
      <c r="BT76" s="9">
        <v>413</v>
      </c>
      <c r="BU76" s="9"/>
      <c r="BV76" s="9"/>
      <c r="BW76" s="9">
        <v>402</v>
      </c>
      <c r="BX76" s="9"/>
      <c r="BY76" s="9"/>
      <c r="BZ76" s="9">
        <v>397</v>
      </c>
      <c r="CA76" s="9" t="s">
        <v>1188</v>
      </c>
      <c r="CB76" s="9" t="s">
        <v>1189</v>
      </c>
      <c r="CC76" s="23" t="s">
        <v>1190</v>
      </c>
      <c r="CD76" s="9"/>
      <c r="CE76" s="24" t="s">
        <v>156</v>
      </c>
      <c r="CF76" s="9" t="s">
        <v>1191</v>
      </c>
      <c r="CG76" s="9" t="s">
        <v>1192</v>
      </c>
      <c r="CH76" s="23" t="s">
        <v>1193</v>
      </c>
      <c r="CI76" s="9"/>
      <c r="CJ76" s="24" t="s">
        <v>156</v>
      </c>
      <c r="CK76" s="9" t="s">
        <v>209</v>
      </c>
      <c r="CL76" s="9" t="s">
        <v>1194</v>
      </c>
      <c r="CM76" s="23" t="s">
        <v>1195</v>
      </c>
      <c r="CN76" s="9"/>
      <c r="CO76" s="24" t="s">
        <v>156</v>
      </c>
      <c r="CP76" s="9" t="s">
        <v>1196</v>
      </c>
      <c r="CQ76" s="22">
        <v>2010</v>
      </c>
      <c r="CR76" s="9" t="s">
        <v>169</v>
      </c>
      <c r="CS76" s="22"/>
      <c r="CT76" s="22"/>
      <c r="CU76" s="25">
        <v>348</v>
      </c>
      <c r="CV76" s="26"/>
      <c r="CW76" s="26"/>
      <c r="CX76" s="13">
        <f>+((SUM(CS76:CU76)/SUM(BO76:BQ76)))</f>
        <v>0.68235294117647061</v>
      </c>
      <c r="CY76" s="27" t="str">
        <f t="shared" si="57"/>
        <v>Mejorable</v>
      </c>
      <c r="CZ76" s="11"/>
      <c r="DA76" s="12"/>
      <c r="DB76" s="28">
        <f>+SUM(BF76:BQ76)</f>
        <v>2010</v>
      </c>
      <c r="DC76" s="29">
        <f>+BR76+BS76+BT76+BU76+BV76+BW76+BX76+BY76+BZ76+CS76+CT76+CU76</f>
        <v>1560</v>
      </c>
      <c r="DD76" s="30">
        <f t="shared" si="58"/>
        <v>0.77611940298507465</v>
      </c>
      <c r="DE76" s="27" t="str">
        <f t="shared" si="59"/>
        <v>Mejorable</v>
      </c>
    </row>
    <row r="77" spans="1:109" ht="105" x14ac:dyDescent="0.25">
      <c r="A77" s="21" t="str">
        <f t="shared" si="56"/>
        <v>05016</v>
      </c>
      <c r="B77" s="9" t="s">
        <v>1197</v>
      </c>
      <c r="C77" s="9" t="s">
        <v>109</v>
      </c>
      <c r="D77" s="9" t="s">
        <v>110</v>
      </c>
      <c r="E77" s="9" t="s">
        <v>111</v>
      </c>
      <c r="F77" s="9" t="s">
        <v>112</v>
      </c>
      <c r="G77" s="9" t="s">
        <v>113</v>
      </c>
      <c r="H77" s="9" t="s">
        <v>114</v>
      </c>
      <c r="I77" s="9" t="s">
        <v>115</v>
      </c>
      <c r="J77" s="9" t="s">
        <v>114</v>
      </c>
      <c r="K77" s="9" t="s">
        <v>116</v>
      </c>
      <c r="L77" s="9" t="s">
        <v>117</v>
      </c>
      <c r="M77" s="9" t="s">
        <v>118</v>
      </c>
      <c r="N77" s="9" t="s">
        <v>119</v>
      </c>
      <c r="O77" s="9" t="s">
        <v>1136</v>
      </c>
      <c r="P77" s="9" t="s">
        <v>1137</v>
      </c>
      <c r="Q77" s="9" t="s">
        <v>116</v>
      </c>
      <c r="R77" s="9" t="s">
        <v>121</v>
      </c>
      <c r="S77" s="9" t="s">
        <v>118</v>
      </c>
      <c r="T77" s="9" t="s">
        <v>122</v>
      </c>
      <c r="U77" s="9" t="s">
        <v>1138</v>
      </c>
      <c r="V77" s="9" t="s">
        <v>1139</v>
      </c>
      <c r="W77" s="9" t="s">
        <v>125</v>
      </c>
      <c r="X77" s="9" t="s">
        <v>1198</v>
      </c>
      <c r="Y77" s="9" t="s">
        <v>1199</v>
      </c>
      <c r="Z77" s="9" t="s">
        <v>1200</v>
      </c>
      <c r="AA77" s="9" t="s">
        <v>1201</v>
      </c>
      <c r="AB77" s="9" t="s">
        <v>130</v>
      </c>
      <c r="AC77" s="9" t="s">
        <v>131</v>
      </c>
      <c r="AD77" s="9" t="s">
        <v>132</v>
      </c>
      <c r="AE77" s="9" t="s">
        <v>1202</v>
      </c>
      <c r="AF77" s="9" t="s">
        <v>132</v>
      </c>
      <c r="AG77" s="9" t="s">
        <v>134</v>
      </c>
      <c r="AH77" s="9" t="s">
        <v>135</v>
      </c>
      <c r="AI77" s="9" t="s">
        <v>136</v>
      </c>
      <c r="AJ77" s="9" t="s">
        <v>136</v>
      </c>
      <c r="AK77" s="9" t="s">
        <v>134</v>
      </c>
      <c r="AL77" s="9" t="s">
        <v>327</v>
      </c>
      <c r="AM77" s="9" t="s">
        <v>137</v>
      </c>
      <c r="AN77" s="9" t="s">
        <v>180</v>
      </c>
      <c r="AO77" s="9" t="s">
        <v>139</v>
      </c>
      <c r="AP77" s="9" t="s">
        <v>1203</v>
      </c>
      <c r="AQ77" s="9" t="s">
        <v>141</v>
      </c>
      <c r="AR77" s="9" t="s">
        <v>1204</v>
      </c>
      <c r="AS77" s="9"/>
      <c r="AT77" s="9" t="s">
        <v>1205</v>
      </c>
      <c r="AU77" s="9" t="s">
        <v>1206</v>
      </c>
      <c r="AV77" s="9" t="s">
        <v>1207</v>
      </c>
      <c r="AW77" s="9" t="s">
        <v>146</v>
      </c>
      <c r="AX77" s="9" t="s">
        <v>147</v>
      </c>
      <c r="AY77" s="9" t="s">
        <v>148</v>
      </c>
      <c r="AZ77" s="9" t="s">
        <v>149</v>
      </c>
      <c r="BA77" s="9" t="s">
        <v>150</v>
      </c>
      <c r="BB77" s="9" t="s">
        <v>151</v>
      </c>
      <c r="BC77" s="9" t="s">
        <v>152</v>
      </c>
      <c r="BD77" s="9" t="s">
        <v>153</v>
      </c>
      <c r="BE77" s="9" t="s">
        <v>154</v>
      </c>
      <c r="BF77" s="22"/>
      <c r="BG77" s="22"/>
      <c r="BH77" s="22" t="s">
        <v>134</v>
      </c>
      <c r="BI77" s="22"/>
      <c r="BJ77" s="22"/>
      <c r="BK77" s="22" t="s">
        <v>134</v>
      </c>
      <c r="BL77" s="22"/>
      <c r="BM77" s="22"/>
      <c r="BN77" s="22" t="s">
        <v>134</v>
      </c>
      <c r="BO77" s="22"/>
      <c r="BP77" s="22"/>
      <c r="BQ77" s="22">
        <v>100</v>
      </c>
      <c r="BR77" s="9"/>
      <c r="BS77" s="9"/>
      <c r="BT77" s="9" t="s">
        <v>134</v>
      </c>
      <c r="BU77" s="9"/>
      <c r="BV77" s="9"/>
      <c r="BW77" s="9" t="s">
        <v>134</v>
      </c>
      <c r="BX77" s="9"/>
      <c r="BY77" s="9"/>
      <c r="BZ77" s="9">
        <v>100</v>
      </c>
      <c r="CA77" s="9" t="s">
        <v>134</v>
      </c>
      <c r="CB77" s="9" t="s">
        <v>134</v>
      </c>
      <c r="CC77" s="23" t="s">
        <v>155</v>
      </c>
      <c r="CD77" s="9"/>
      <c r="CE77" s="24" t="s">
        <v>156</v>
      </c>
      <c r="CF77" s="9" t="s">
        <v>134</v>
      </c>
      <c r="CG77" s="9" t="s">
        <v>134</v>
      </c>
      <c r="CH77" s="23" t="s">
        <v>155</v>
      </c>
      <c r="CI77" s="9"/>
      <c r="CJ77" s="24" t="s">
        <v>156</v>
      </c>
      <c r="CK77" s="9" t="s">
        <v>134</v>
      </c>
      <c r="CL77" s="9" t="s">
        <v>134</v>
      </c>
      <c r="CM77" s="23" t="s">
        <v>155</v>
      </c>
      <c r="CN77" s="9"/>
      <c r="CO77" s="24" t="s">
        <v>156</v>
      </c>
      <c r="CP77" s="9" t="s">
        <v>1208</v>
      </c>
      <c r="CQ77" s="22">
        <v>100</v>
      </c>
      <c r="CR77" s="9" t="s">
        <v>137</v>
      </c>
      <c r="CS77" s="22"/>
      <c r="CT77" s="22"/>
      <c r="CU77" s="25">
        <v>100</v>
      </c>
      <c r="CV77" s="26"/>
      <c r="CW77" s="26"/>
      <c r="CX77" s="10">
        <f>+CU77/BQ77</f>
        <v>1</v>
      </c>
      <c r="CY77" s="27" t="str">
        <f t="shared" si="57"/>
        <v>Óptimo</v>
      </c>
      <c r="CZ77" s="11"/>
      <c r="DA77" s="12" t="s">
        <v>158</v>
      </c>
      <c r="DB77" s="28">
        <f>+BQ77</f>
        <v>100</v>
      </c>
      <c r="DC77" s="29">
        <f>+CU77</f>
        <v>100</v>
      </c>
      <c r="DD77" s="30">
        <f t="shared" si="58"/>
        <v>1</v>
      </c>
      <c r="DE77" s="27" t="str">
        <f t="shared" si="59"/>
        <v>Óptimo</v>
      </c>
    </row>
    <row r="78" spans="1:109" ht="120" x14ac:dyDescent="0.25">
      <c r="A78" s="21" t="str">
        <f t="shared" si="56"/>
        <v>05016</v>
      </c>
      <c r="B78" s="9" t="s">
        <v>1209</v>
      </c>
      <c r="C78" s="9" t="s">
        <v>109</v>
      </c>
      <c r="D78" s="9" t="s">
        <v>110</v>
      </c>
      <c r="E78" s="9" t="s">
        <v>111</v>
      </c>
      <c r="F78" s="9" t="s">
        <v>112</v>
      </c>
      <c r="G78" s="9" t="s">
        <v>113</v>
      </c>
      <c r="H78" s="9" t="s">
        <v>114</v>
      </c>
      <c r="I78" s="9" t="s">
        <v>115</v>
      </c>
      <c r="J78" s="9" t="s">
        <v>114</v>
      </c>
      <c r="K78" s="9" t="s">
        <v>116</v>
      </c>
      <c r="L78" s="9" t="s">
        <v>117</v>
      </c>
      <c r="M78" s="9" t="s">
        <v>118</v>
      </c>
      <c r="N78" s="9" t="s">
        <v>119</v>
      </c>
      <c r="O78" s="9" t="s">
        <v>1136</v>
      </c>
      <c r="P78" s="9" t="s">
        <v>1137</v>
      </c>
      <c r="Q78" s="9" t="s">
        <v>116</v>
      </c>
      <c r="R78" s="9" t="s">
        <v>121</v>
      </c>
      <c r="S78" s="9" t="s">
        <v>118</v>
      </c>
      <c r="T78" s="9" t="s">
        <v>122</v>
      </c>
      <c r="U78" s="9" t="s">
        <v>1138</v>
      </c>
      <c r="V78" s="9" t="s">
        <v>1139</v>
      </c>
      <c r="W78" s="9" t="s">
        <v>125</v>
      </c>
      <c r="X78" s="9" t="s">
        <v>1210</v>
      </c>
      <c r="Y78" s="9" t="s">
        <v>1211</v>
      </c>
      <c r="Z78" s="9" t="s">
        <v>1212</v>
      </c>
      <c r="AA78" s="9" t="s">
        <v>1213</v>
      </c>
      <c r="AB78" s="9" t="s">
        <v>130</v>
      </c>
      <c r="AC78" s="9" t="s">
        <v>131</v>
      </c>
      <c r="AD78" s="9" t="s">
        <v>164</v>
      </c>
      <c r="AE78" s="9" t="s">
        <v>1214</v>
      </c>
      <c r="AF78" s="9" t="s">
        <v>447</v>
      </c>
      <c r="AG78" s="9" t="s">
        <v>1215</v>
      </c>
      <c r="AH78" s="9" t="s">
        <v>135</v>
      </c>
      <c r="AI78" s="9" t="s">
        <v>136</v>
      </c>
      <c r="AJ78" s="9" t="s">
        <v>136</v>
      </c>
      <c r="AK78" s="9" t="s">
        <v>167</v>
      </c>
      <c r="AL78" s="9" t="s">
        <v>370</v>
      </c>
      <c r="AM78" s="9" t="s">
        <v>169</v>
      </c>
      <c r="AN78" s="9" t="s">
        <v>180</v>
      </c>
      <c r="AO78" s="9" t="s">
        <v>139</v>
      </c>
      <c r="AP78" s="9" t="s">
        <v>1216</v>
      </c>
      <c r="AQ78" s="9" t="s">
        <v>141</v>
      </c>
      <c r="AR78" s="9" t="s">
        <v>1204</v>
      </c>
      <c r="AS78" s="9"/>
      <c r="AT78" s="9" t="s">
        <v>1217</v>
      </c>
      <c r="AU78" s="9" t="s">
        <v>1218</v>
      </c>
      <c r="AV78" s="9" t="s">
        <v>1219</v>
      </c>
      <c r="AW78" s="9" t="s">
        <v>146</v>
      </c>
      <c r="AX78" s="9" t="s">
        <v>147</v>
      </c>
      <c r="AY78" s="9" t="s">
        <v>148</v>
      </c>
      <c r="AZ78" s="9" t="s">
        <v>149</v>
      </c>
      <c r="BA78" s="9" t="s">
        <v>150</v>
      </c>
      <c r="BB78" s="9" t="s">
        <v>151</v>
      </c>
      <c r="BC78" s="9" t="s">
        <v>152</v>
      </c>
      <c r="BD78" s="9" t="s">
        <v>153</v>
      </c>
      <c r="BE78" s="9" t="s">
        <v>154</v>
      </c>
      <c r="BF78" s="22"/>
      <c r="BG78" s="22"/>
      <c r="BH78" s="22">
        <v>200</v>
      </c>
      <c r="BI78" s="22"/>
      <c r="BJ78" s="22"/>
      <c r="BK78" s="22">
        <v>200</v>
      </c>
      <c r="BL78" s="22"/>
      <c r="BM78" s="22"/>
      <c r="BN78" s="22">
        <v>200</v>
      </c>
      <c r="BO78" s="22"/>
      <c r="BP78" s="22"/>
      <c r="BQ78" s="22">
        <v>200</v>
      </c>
      <c r="BR78" s="9"/>
      <c r="BS78" s="9"/>
      <c r="BT78" s="9">
        <v>196</v>
      </c>
      <c r="BU78" s="9"/>
      <c r="BV78" s="9"/>
      <c r="BW78" s="9">
        <v>339</v>
      </c>
      <c r="BX78" s="9"/>
      <c r="BY78" s="9"/>
      <c r="BZ78" s="9">
        <v>288</v>
      </c>
      <c r="CA78" s="9" t="s">
        <v>1220</v>
      </c>
      <c r="CB78" s="9" t="s">
        <v>1221</v>
      </c>
      <c r="CC78" s="23" t="s">
        <v>985</v>
      </c>
      <c r="CD78" s="9"/>
      <c r="CE78" s="24" t="s">
        <v>156</v>
      </c>
      <c r="CF78" s="9" t="s">
        <v>167</v>
      </c>
      <c r="CG78" s="9" t="s">
        <v>1222</v>
      </c>
      <c r="CH78" s="23" t="s">
        <v>1223</v>
      </c>
      <c r="CI78" s="9" t="s">
        <v>1224</v>
      </c>
      <c r="CJ78" s="32" t="s">
        <v>247</v>
      </c>
      <c r="CK78" s="9" t="s">
        <v>168</v>
      </c>
      <c r="CL78" s="9" t="s">
        <v>1225</v>
      </c>
      <c r="CM78" s="23" t="s">
        <v>1226</v>
      </c>
      <c r="CN78" s="9" t="s">
        <v>312</v>
      </c>
      <c r="CO78" s="32" t="s">
        <v>247</v>
      </c>
      <c r="CP78" s="9" t="s">
        <v>1227</v>
      </c>
      <c r="CQ78" s="22">
        <v>800</v>
      </c>
      <c r="CR78" s="9" t="s">
        <v>169</v>
      </c>
      <c r="CS78" s="22"/>
      <c r="CT78" s="22"/>
      <c r="CU78" s="25">
        <v>334</v>
      </c>
      <c r="CV78" s="26"/>
      <c r="CW78" s="26"/>
      <c r="CX78" s="13">
        <f>+((SUM(CS78:CU78)/SUM(BO78:BQ78)))</f>
        <v>1.67</v>
      </c>
      <c r="CY78" s="27" t="str">
        <f t="shared" si="57"/>
        <v>Excedido</v>
      </c>
      <c r="CZ78" s="11"/>
      <c r="DA78" s="12"/>
      <c r="DB78" s="28">
        <f>+SUM(BF78:BQ78)</f>
        <v>800</v>
      </c>
      <c r="DC78" s="29">
        <f>+BR78+BS78+BT78+BU78+BV78+BW78+BX78+BY78+BZ78+CS78+CT78+CU78</f>
        <v>1157</v>
      </c>
      <c r="DD78" s="30">
        <f t="shared" si="58"/>
        <v>1.44625</v>
      </c>
      <c r="DE78" s="27" t="str">
        <f t="shared" si="59"/>
        <v>Excedido</v>
      </c>
    </row>
    <row r="79" spans="1:109" ht="120" x14ac:dyDescent="0.25">
      <c r="A79" s="21" t="str">
        <f t="shared" si="56"/>
        <v>05016</v>
      </c>
      <c r="B79" s="9" t="s">
        <v>1228</v>
      </c>
      <c r="C79" s="9" t="s">
        <v>109</v>
      </c>
      <c r="D79" s="9" t="s">
        <v>110</v>
      </c>
      <c r="E79" s="9" t="s">
        <v>111</v>
      </c>
      <c r="F79" s="9" t="s">
        <v>112</v>
      </c>
      <c r="G79" s="9" t="s">
        <v>113</v>
      </c>
      <c r="H79" s="9" t="s">
        <v>114</v>
      </c>
      <c r="I79" s="9" t="s">
        <v>115</v>
      </c>
      <c r="J79" s="9" t="s">
        <v>114</v>
      </c>
      <c r="K79" s="9" t="s">
        <v>116</v>
      </c>
      <c r="L79" s="9" t="s">
        <v>117</v>
      </c>
      <c r="M79" s="9" t="s">
        <v>118</v>
      </c>
      <c r="N79" s="9" t="s">
        <v>119</v>
      </c>
      <c r="O79" s="9" t="s">
        <v>1136</v>
      </c>
      <c r="P79" s="9" t="s">
        <v>1137</v>
      </c>
      <c r="Q79" s="9" t="s">
        <v>116</v>
      </c>
      <c r="R79" s="9" t="s">
        <v>121</v>
      </c>
      <c r="S79" s="9" t="s">
        <v>118</v>
      </c>
      <c r="T79" s="9" t="s">
        <v>122</v>
      </c>
      <c r="U79" s="9" t="s">
        <v>1138</v>
      </c>
      <c r="V79" s="9" t="s">
        <v>1139</v>
      </c>
      <c r="W79" s="9" t="s">
        <v>174</v>
      </c>
      <c r="X79" s="9" t="s">
        <v>1229</v>
      </c>
      <c r="Y79" s="9" t="s">
        <v>1178</v>
      </c>
      <c r="Z79" s="9" t="s">
        <v>1230</v>
      </c>
      <c r="AA79" s="9" t="s">
        <v>1231</v>
      </c>
      <c r="AB79" s="9" t="s">
        <v>130</v>
      </c>
      <c r="AC79" s="9" t="s">
        <v>434</v>
      </c>
      <c r="AD79" s="9" t="s">
        <v>132</v>
      </c>
      <c r="AE79" s="9" t="s">
        <v>1232</v>
      </c>
      <c r="AF79" s="9" t="s">
        <v>132</v>
      </c>
      <c r="AG79" s="9" t="s">
        <v>134</v>
      </c>
      <c r="AH79" s="9" t="s">
        <v>135</v>
      </c>
      <c r="AI79" s="9" t="s">
        <v>136</v>
      </c>
      <c r="AJ79" s="9" t="s">
        <v>136</v>
      </c>
      <c r="AK79" s="9" t="s">
        <v>134</v>
      </c>
      <c r="AL79" s="9" t="s">
        <v>327</v>
      </c>
      <c r="AM79" s="9" t="s">
        <v>137</v>
      </c>
      <c r="AN79" s="9" t="s">
        <v>138</v>
      </c>
      <c r="AO79" s="9" t="s">
        <v>139</v>
      </c>
      <c r="AP79" s="9" t="s">
        <v>1184</v>
      </c>
      <c r="AQ79" s="9" t="s">
        <v>141</v>
      </c>
      <c r="AR79" s="9" t="s">
        <v>171</v>
      </c>
      <c r="AS79" s="9"/>
      <c r="AT79" s="9" t="s">
        <v>1185</v>
      </c>
      <c r="AU79" s="9" t="s">
        <v>1186</v>
      </c>
      <c r="AV79" s="9" t="s">
        <v>1187</v>
      </c>
      <c r="AW79" s="9" t="s">
        <v>146</v>
      </c>
      <c r="AX79" s="9" t="s">
        <v>147</v>
      </c>
      <c r="AY79" s="9" t="s">
        <v>148</v>
      </c>
      <c r="AZ79" s="9" t="s">
        <v>149</v>
      </c>
      <c r="BA79" s="9" t="s">
        <v>150</v>
      </c>
      <c r="BB79" s="9" t="s">
        <v>151</v>
      </c>
      <c r="BC79" s="9" t="s">
        <v>152</v>
      </c>
      <c r="BD79" s="9" t="s">
        <v>153</v>
      </c>
      <c r="BE79" s="9" t="s">
        <v>154</v>
      </c>
      <c r="BF79" s="22"/>
      <c r="BG79" s="22"/>
      <c r="BH79" s="22"/>
      <c r="BI79" s="22"/>
      <c r="BJ79" s="22"/>
      <c r="BK79" s="22" t="s">
        <v>134</v>
      </c>
      <c r="BL79" s="22"/>
      <c r="BM79" s="22"/>
      <c r="BN79" s="22"/>
      <c r="BO79" s="22"/>
      <c r="BP79" s="22"/>
      <c r="BQ79" s="22">
        <v>100</v>
      </c>
      <c r="BR79" s="9"/>
      <c r="BS79" s="9"/>
      <c r="BT79" s="9"/>
      <c r="BU79" s="9"/>
      <c r="BV79" s="9"/>
      <c r="BW79" s="9" t="s">
        <v>134</v>
      </c>
      <c r="BX79" s="9"/>
      <c r="BY79" s="9"/>
      <c r="BZ79" s="9"/>
      <c r="CA79" s="9" t="s">
        <v>136</v>
      </c>
      <c r="CB79" s="9" t="s">
        <v>136</v>
      </c>
      <c r="CC79" s="23" t="s">
        <v>149</v>
      </c>
      <c r="CD79" s="9"/>
      <c r="CE79" s="35" t="s">
        <v>438</v>
      </c>
      <c r="CF79" s="9" t="s">
        <v>134</v>
      </c>
      <c r="CG79" s="9" t="s">
        <v>134</v>
      </c>
      <c r="CH79" s="23" t="s">
        <v>155</v>
      </c>
      <c r="CI79" s="9"/>
      <c r="CJ79" s="24" t="s">
        <v>156</v>
      </c>
      <c r="CK79" s="9" t="s">
        <v>134</v>
      </c>
      <c r="CL79" s="9" t="s">
        <v>134</v>
      </c>
      <c r="CM79" s="23" t="s">
        <v>155</v>
      </c>
      <c r="CN79" s="9"/>
      <c r="CO79" s="24" t="s">
        <v>156</v>
      </c>
      <c r="CP79" s="9" t="s">
        <v>1233</v>
      </c>
      <c r="CQ79" s="22">
        <v>100</v>
      </c>
      <c r="CR79" s="9" t="s">
        <v>137</v>
      </c>
      <c r="CS79" s="22"/>
      <c r="CT79" s="22"/>
      <c r="CU79" s="25">
        <v>100</v>
      </c>
      <c r="CV79" s="26"/>
      <c r="CW79" s="26"/>
      <c r="CX79" s="10">
        <f t="shared" ref="CX79" si="60">+CU79/BQ79</f>
        <v>1</v>
      </c>
      <c r="CY79" s="27" t="str">
        <f t="shared" si="57"/>
        <v>Óptimo</v>
      </c>
      <c r="CZ79" s="11"/>
      <c r="DA79" s="12" t="s">
        <v>158</v>
      </c>
      <c r="DB79" s="28">
        <f>+BQ79</f>
        <v>100</v>
      </c>
      <c r="DC79" s="29">
        <f t="shared" ref="DC79" si="61">+CU79</f>
        <v>100</v>
      </c>
      <c r="DD79" s="30">
        <f t="shared" si="58"/>
        <v>1</v>
      </c>
      <c r="DE79" s="27" t="str">
        <f t="shared" si="59"/>
        <v>Óptimo</v>
      </c>
    </row>
    <row r="82" spans="105:105" ht="30" x14ac:dyDescent="0.25">
      <c r="DA82" s="12" t="s">
        <v>1234</v>
      </c>
    </row>
  </sheetData>
  <mergeCells count="6">
    <mergeCell ref="CP3:DA3"/>
    <mergeCell ref="DB3:DE3"/>
    <mergeCell ref="CP4:DA4"/>
    <mergeCell ref="A1:XFD1"/>
    <mergeCell ref="A2:XFD2"/>
    <mergeCell ref="E3:U3"/>
  </mergeCells>
  <conditionalFormatting sqref="CY6:CY79 DE6:DE79">
    <cfRule type="containsText" dxfId="3" priority="1" operator="containsText" text="Excedido">
      <formula>NOT(ISERROR(SEARCH("Excedido",CY6)))</formula>
    </cfRule>
    <cfRule type="containsText" dxfId="2" priority="2" operator="containsText" text="Óptimo">
      <formula>NOT(ISERROR(SEARCH("Óptimo",CY6)))</formula>
    </cfRule>
    <cfRule type="containsText" dxfId="1" priority="3" operator="containsText" text="Mejorable">
      <formula>NOT(ISERROR(SEARCH("Mejorable",CY6)))</formula>
    </cfRule>
    <cfRule type="containsText" dxfId="0" priority="4" operator="containsText" text="En Riesgo">
      <formula>NOT(ISERROR(SEARCH("En Riesgo",CY6)))</formula>
    </cfRule>
  </conditionalFormatting>
  <dataValidations count="3">
    <dataValidation type="textLength" allowBlank="1" showInputMessage="1" showErrorMessage="1" error="Longitud de texto entre 9 y 50 caracteres" sqref="CZ6:CZ79" xr:uid="{4B8D9671-68DF-422D-A34A-7B7184A0662D}">
      <formula1>10</formula1>
      <formula2>150</formula2>
    </dataValidation>
    <dataValidation type="decimal" operator="greaterThanOrEqual" allowBlank="1" showInputMessage="1" showErrorMessage="1" sqref="CS6:CW79" xr:uid="{59007643-402C-467D-B319-F0FB2CDC1151}">
      <formula1>0</formula1>
    </dataValidation>
    <dataValidation type="decimal" errorStyle="information" operator="greaterThanOrEqual" allowBlank="1" showInputMessage="1" showErrorMessage="1" errorTitle="Solo números mayores a 0" sqref="DC6:DC79" xr:uid="{9D063E80-A7D7-41F5-981A-155C1C729893}">
      <formula1>0</formula1>
    </dataValidation>
  </dataValidations>
  <hyperlinks>
    <hyperlink ref="Y4962" r:id="rId1" display="https://transparencia.jalisco.gob.mx/" xr:uid="{26C75E05-F23F-44D9-829E-87BF95981690}"/>
    <hyperlink ref="AS4814" r:id="rId2" display="https://drive.google.com/drive/folders/1CO8Zj3z8w7jLt41l967ywJRFp7Hha4ke" xr:uid="{F7121BCC-2A10-47A6-8E97-BC9E2F93BA87}"/>
    <hyperlink ref="AP4814" r:id="rId3" display="https://drive.google.com/drive/folders/1SJZyVWJUWdY-JnArHgiRakIPKIsQeNt2" xr:uid="{0570AF2B-8EBC-4C38-BBB2-092834D534D1}"/>
    <hyperlink ref="AS4813" r:id="rId4" display="https://drive.google.com/drive/folders/1Xjm9WXnKn5U-_8FR_T8nMjMzl4zj-YL5" xr:uid="{446F3F7E-7791-4729-9209-DAA0A408CC16}"/>
    <hyperlink ref="AP4813" r:id="rId5" display="https://drive.google.com/drive/folders/1q0kqMBdlxxR94wvJlJcu1mtj59pgppLF" xr:uid="{DD7C660F-6FEE-4FC9-B50D-E3A650378126}"/>
    <hyperlink ref="AS4812" r:id="rId6" display="https://drive.google.com/drive/folders/1tikqxU7H-G4HJQAAXE3MDb204g1zI5zG" xr:uid="{E573BC49-8E09-41E8-894D-9162F8086B78}"/>
    <hyperlink ref="AP4812" r:id="rId7" display="https://drive.google.com/drive/folders/1Ogk4xYHNoSWktX-6_OZMDi5iS7kMyNiK" xr:uid="{74E74E12-3DF0-4510-A53C-21B96022313C}"/>
    <hyperlink ref="AS4811" r:id="rId8" display="https://drive.google.com/drive/folders/13gj0rHbyfBluP3RMdA0aeGwgY-P920FQ" xr:uid="{663207EE-69A5-4FB9-A5A6-FC169025BAC4}"/>
    <hyperlink ref="AP4811" r:id="rId9" display="https://drive.google.com/drive/folders/1jV-_fwxT3BtpZCL3saH2h9pnbnvuWeuW" xr:uid="{7111AFEA-8054-44CC-AEC7-97BAA4D3ABFD}"/>
    <hyperlink ref="AS4810" r:id="rId10" display="https://drive.google.com/drive/folders/1EcIWyRJqeN6TYErQx1DnpEYP0xDkwnlF" xr:uid="{99DBA98D-05C8-42DB-9E90-397064F9A1D1}"/>
    <hyperlink ref="AP4810" r:id="rId11" display="https://drive.google.com/drive/folders/1p5mhOOdFYI4OeoGkNS0apW2e2IIVQ5df" xr:uid="{4820EF6D-B57A-4A3B-86D5-426A411E4E79}"/>
    <hyperlink ref="AS4809" r:id="rId12" display="https://drive.google.com/drive/folders/1LV64NeDPCRgHgc9KTFplFf_vG7X2Iqz4" xr:uid="{3E710C93-E09B-41F9-B78C-83423B931748}"/>
    <hyperlink ref="AP4809" r:id="rId13" display="https://drive.google.com/drive/folders/1F_X1EH9LynCF9RHdN4VY_XHYEXOQIWaJ" xr:uid="{A1A5B157-2CFE-420A-BAD8-FAD1116910C1}"/>
    <hyperlink ref="AS4808" r:id="rId14" display="https://drive.google.com/drive/folders/1VO9kfZH4UkLiWRWoDfvz7bJxcw4NcBgs" xr:uid="{C3CAD3F1-5A01-4CFA-8D83-034FAD5F54F0}"/>
    <hyperlink ref="AP4808" r:id="rId15" display="https://drive.google.com/drive/folders/1tDRwFM1kq1ikh8_U_GMTc1bmXP8WzUlD" xr:uid="{2F6092AB-F305-4DED-A49B-C22AABFFDBCE}"/>
    <hyperlink ref="AS4807" r:id="rId16" display="https://drive.google.com/drive/folders/1z2h9HKCWJPOvztRaNDYr5NwcEHVs8LF2" xr:uid="{470837DF-336E-4A1F-96BE-2456A84461E5}"/>
    <hyperlink ref="AS4806" r:id="rId17" display="https://drive.google.com/drive/folders/1CR59DpKTy8kAG458vDewV6o-pOQuYLpY" xr:uid="{5C56DAEF-F086-4B63-A633-4A2E07ED9D4F}"/>
    <hyperlink ref="AS4805" r:id="rId18" display="https://drive.google.com/drive/folders/1LV64NeDPCRgHgc9KTFplFf_vG7X2Iqz4" xr:uid="{6985217F-E2F7-4502-9148-B4C326D94EB9}"/>
    <hyperlink ref="AP4805" r:id="rId19" display="https://drive.google.com/drive/folders/1F_X1EH9LynCF9RHdN4VY_XHYEXOQIWaJ" xr:uid="{571B370C-1E5E-4F7A-911F-C8069BEDB6B0}"/>
    <hyperlink ref="AS4804" r:id="rId20" display="https://drive.google.com/drive/folders/1LV64NeDPCRgHgc9KTFplFf_vG7X2Iqz4" xr:uid="{3015A2C4-9E5A-4993-816A-11FACC62798E}"/>
    <hyperlink ref="AP4804" r:id="rId21" display="https://drive.google.com/drive/folders/1F_X1EH9LynCF9RHdN4VY_XHYEXOQIWaJ" xr:uid="{C0788DCE-CBC7-427C-AEA3-789D1E8779BD}"/>
    <hyperlink ref="AS4489" r:id="rId22" display="https://www.seajal.org/comite-coordinador/programa-de-trabajo/informes/" xr:uid="{A00644FB-CC45-441A-911E-C2F83FA6C75A}"/>
    <hyperlink ref="AS4487" r:id="rId23" display="https://www.seajal.org/comite-coordinador/programa-de-trabajo/informes/" xr:uid="{37B0AD1C-2045-4864-AC1B-BCFB5925B614}"/>
    <hyperlink ref="AS4478" r:id="rId24" display="https://presupuestociudadano.jalisco.gob.mx/Sid/reporte_avance/6080/cuarto/2022" xr:uid="{4A770FFB-7A7C-48D7-8639-EDF57BE6D8D5}"/>
    <hyperlink ref="AS4477" r:id="rId25" display="https://presupuestociudadano.jalisco.gob.mx/Sid/reporte_avance/6080/cuarto/2022" xr:uid="{7011E908-8AAF-4220-B718-C250CC988ACF}"/>
    <hyperlink ref="AS4474" r:id="rId26" display="https://presupuestociudadano.jalisco.gob.mx/Sid/reporte_avance/6080/cuarto/2022" xr:uid="{5D3CE88A-AEAD-4561-8D96-C76A8C21A4C2}"/>
    <hyperlink ref="Y4460" r:id="rId27" display="https://cgpe.udg.mx/informacion-institucional/tableros-institucionales/estadisticas-estrategicas" xr:uid="{CDB2BC1A-85D1-4235-8DBB-EFBFC5DCAD6A}"/>
    <hyperlink ref="Y4459" r:id="rId28" display="https://cgpe.udg.mx/informacion-institucional/tableros-institucionales/estadisticas-estrategicas" xr:uid="{5AB7EBEB-8431-4501-A697-936A28DD9A45}"/>
    <hyperlink ref="Y4458" r:id="rId29" display="https://cgpe.udg.mx/informacion-institucional/tableros-institucionales/estadisticas-estrategicas" xr:uid="{698E7C9D-7D82-4E92-B9EA-4A51CC410EA2}"/>
    <hyperlink ref="Y4457" r:id="rId30" display="https://cgpe.udg.mx/informacion-institucional/tableros-institucionales/estadisticas-estrategicas" xr:uid="{C5DD72BE-6E49-4425-946E-BBA2E8EFCB58}"/>
    <hyperlink ref="Y4456" r:id="rId31" display="https://cgpe.udg.mx/informacion-institucional/tableros-institucionales/estadisticas-estrategicas" xr:uid="{59B65718-F9D2-433F-9F50-C4A6CABDD94F}"/>
    <hyperlink ref="Y4455" r:id="rId32" display="https://cgpe.udg.mx/informacion-institucional/tableros-institucionales/estadisticas-estrategicas" xr:uid="{6EECECEF-0702-4230-B5DE-05B09AC443E3}"/>
    <hyperlink ref="Y4454" r:id="rId33" display="https://cgpe.udg.mx/informacion-institucional/tableros-institucionales/estadisticas-estrategicas" xr:uid="{3A9F27FF-C26C-4BCC-B329-32C205AD80FF}"/>
    <hyperlink ref="Y4453" r:id="rId34" display="https://cgpe.udg.mx/informacion-institucional/tableros-institucionales/estadisticas-estrategicas" xr:uid="{CEAB65B3-E911-49E4-90AB-96062D11F997}"/>
    <hyperlink ref="Y4452" r:id="rId35" display="https://cgpe.udg.mx/informacion-institucional/tableros-institucionales/estadisticas-estrategicas" xr:uid="{554E38DA-A00E-4F2A-8C6A-CB3FC3956449}"/>
    <hyperlink ref="Y4451" r:id="rId36" display="https://cgpe.udg.mx/informacion-institucional/tableros-institucionales/estadisticas-estrategicas" xr:uid="{12361310-0172-4127-B84A-55769C0FC6E2}"/>
    <hyperlink ref="Y4450" r:id="rId37" display="https://cgpe.udg.mx/informacion-institucional/tableros-institucionales/estadisticas-estrategicas" xr:uid="{A3721F0A-C6C6-4E1A-9F74-5BBCC473D2E0}"/>
    <hyperlink ref="Y4449" r:id="rId38" display="https://cgpe.udg.mx/informacion-institucional/tableros-institucionales/estadisticas-estrategicas" xr:uid="{824C7AD7-2379-48B9-8108-6362AA66572B}"/>
    <hyperlink ref="Y4448" r:id="rId39" display="https://cgpe.udg.mx/informacion-institucional/tableros-institucionales/estadisticas-estrategicas" xr:uid="{5F433721-08D6-4083-A98C-0EC091A87B0E}"/>
    <hyperlink ref="Y4447" r:id="rId40" display="https://cgpe.udg.mx/informacion-institucional/tableros-institucionales/estadisticas-estrategicas" xr:uid="{16C0CB59-A981-48C2-8CE9-9AAC93963264}"/>
    <hyperlink ref="Y4446" r:id="rId41" display="https://cgpe.udg.mx/informacion-institucional/tableros-institucionales/estadisticas-estrategicas" xr:uid="{34253B9E-68D5-48F7-A0A3-92E0B9161EED}"/>
    <hyperlink ref="Y4445" r:id="rId42" display="https://cgpe.udg.mx/informacion-institucional/tableros-institucionales/estadisticas-estrategicas" xr:uid="{CC4A824F-DA58-4DCA-951C-C4BB6D06693E}"/>
    <hyperlink ref="Y4444" r:id="rId43" display="https://cgpe.udg.mx/informacion-institucional/tableros-institucionales/estadisticas-estrategicas" xr:uid="{683040C3-6CED-439C-8779-27E51A437B05}"/>
    <hyperlink ref="Y4443" r:id="rId44" display="https://cgpe.udg.mx/informacion-institucional/tableros-institucionales/estadisticas-estrategicas" xr:uid="{E0792A1B-084F-49B9-9002-3659F354663A}"/>
    <hyperlink ref="Y4441" r:id="rId45" display="https://cgpe.udg.mx/informacion-institucional/tableros-institucionales/estadisticas-estrategicas" xr:uid="{D5668DA9-0262-4459-B9DA-961FBB6A1FC4}"/>
    <hyperlink ref="Y4440" r:id="rId46" display="https://cgpe.udg.mx/informacion-institucional/tableros-institucionales/estadisticas-estrategicas" xr:uid="{47904C78-D6D2-4F6A-87CE-D2EDBD7316E8}"/>
    <hyperlink ref="Y4439" r:id="rId47" display="https://cgpe.udg.mx/informacion-institucional/tableros-institucionales/estadisticas-estrategicas" xr:uid="{3DDE9B10-0BF4-4697-8BEE-F4DC2EAFDD8D}"/>
    <hyperlink ref="AS4358" r:id="rId48" display="https://static1.squarespace.com/static/6148cc814957ab5ff0e98e85/t/64a34176b31656124a49c447/1688420726155/Malla+curricular+ECRO.pdf" xr:uid="{0F9434F5-7F33-4B79-8FD8-E134299FF115}"/>
    <hyperlink ref="Y4333" r:id="rId49" display="http://transparencia.info.Jalisco.gob.mx/transparencia/organismo/312;" xr:uid="{C69EB020-82B4-4A26-8434-5D13CBA6D2A8}"/>
    <hyperlink ref="AP4331" r:id="rId50" display="http://transparencia.info.Jalisco.gob.mx/transparencia/organismo/312;" xr:uid="{F68EBBDB-9CA7-4F26-858A-F71F4E8EAAFD}"/>
    <hyperlink ref="Y4331" r:id="rId51" display="http://transparencia.info.Jalisco.gob.mx/transparencia/organismo/312;" xr:uid="{3993F895-A507-475D-9637-AA9691A947F4}"/>
    <hyperlink ref="AP4329" r:id="rId52" display="http://transparencia.info.Jalisco.gob.mx/transparencia/organismo/312; " xr:uid="{3D1DBDFF-E215-49B9-B96F-DFD9C2370CF1}"/>
    <hyperlink ref="Y4329" r:id="rId53" display="http://transparencia.info.Jalisco.gob.mx/transparencia/organismo/312;" xr:uid="{B64D6E42-30EF-41FC-B4F3-489595593061}"/>
    <hyperlink ref="Y4327" r:id="rId54" display="http://transparencia.info.Jalisco.gob.mx/transparencia/organismo/312" xr:uid="{FDF51103-CDD1-43F2-8A5A-A306BEBA5E79}"/>
    <hyperlink ref="Y4326" r:id="rId55" display="http://transparencia.info.Jalisco.gob.mx/transparencia/organismo/312; Reportes de los Responsables de cada Programa Educativo; Reportes de Control Escolar; Informes presentados a Órgano de Gobierno." xr:uid="{1F786B4C-1A06-49DC-88F3-38D6879DF324}"/>
    <hyperlink ref="Y4325" r:id="rId56" display="http://transparencia.info.Jalisco.gob.mx/transparencia/organismo/312" xr:uid="{1396B59C-71EF-4304-9474-9E5A608FE937}"/>
    <hyperlink ref="AP3659" r:id="rId57" display="http://168.255.120.70:8084/INEANumeros/" xr:uid="{AD777764-23A4-44D0-B19C-E18BA9AB530F}"/>
    <hyperlink ref="AS2648" r:id="rId58" location=":~:text=De%20conformidad%20con%20el%20Decreto%20N%C3%BAmero%2029116%2FLXIII%2F22%2C%20mediante,de%20%24500%2C000%2C000.%20%28Quinientos%20millones%20de%20pesos%2000%2F100%20M.N.%29._x000a__x000a_https://siop.jalisco.gob.mx/content/fococi-2023" display="https://siop.jalisco.gob.mx/content/fondereg-2023#:~:text=De%20conformidad%20con%20el%20Decreto%20N%C3%BAmero%2029116%2FLXIII%2F22%2C%20mediante,de%20%24500%2C000%2C000.%20%28Quinientos%20millones%20de%20pesos%2000%2F100%20M.N.%29._x000a__x000a_https://siop.jalisco.g" xr:uid="{A5DDC02E-6908-412D-B4AA-9997FCC3228F}"/>
    <hyperlink ref="AS2645" r:id="rId59" location=":~:text=De%20conformidad%20con%20el%20Decreto%20N%C3%BAmero%2029116%2FLXIII%2F22%2C%20mediante,de%20%24500%2C000%2C000.%20%28Quinientos%20millones%20de%20pesos%2000%2F100%20M.N.%29._x000a__x000a_https://siop.jalisco.gob.mx/content/fococi-2023" display="https://siop.jalisco.gob.mx/content/fondereg-2023#:~:text=De%20conformidad%20con%20el%20Decreto%20N%C3%BAmero%2029116%2FLXIII%2F22%2C%20mediante,de%20%24500%2C000%2C000.%20%28Quinientos%20millones%20de%20pesos%2000%2F100%20M.N.%29._x000a__x000a_https://siop.jalisco.g" xr:uid="{C3B6AC63-DB6E-4D1F-AD79-9208BF704BB8}"/>
    <hyperlink ref="AS2644" r:id="rId60" location=":~:text=De%20conformidad%20con%20el%20Decreto%20N%C3%BAmero%2029116%2FLXIII%2F22%2C%20mediante,de%20%24500%2C000%2C000.%20%28Quinientos%20millones%20de%20pesos%2000%2F100%20M.N.%29._x000a__x000a_https://siop.jalisco.gob.mx/content/fococi-2023" display="https://siop.jalisco.gob.mx/content/fondereg-2023#:~:text=De%20conformidad%20con%20el%20Decreto%20N%C3%BAmero%2029116%2FLXIII%2F22%2C%20mediante,de%20%24500%2C000%2C000.%20%28Quinientos%20millones%20de%20pesos%2000%2F100%20M.N.%29._x000a__x000a_https://siop.jalisco.g" xr:uid="{E9337F0D-F4F1-434E-87FC-C3C524740A22}"/>
    <hyperlink ref="AS2642" r:id="rId61" location=":~:text=De%20conformidad%20con%20el%20Decreto%20N%C3%BAmero%2029116%2FLXIII%2F22%2C%20mediante,de%20%24500%2C000%2C000.%20%28Quinientos%20millones%20de%20pesos%2000%2F100%20M.N.%29._x000a__x000a_https://siop.jalisco.gob.mx/content/fococi-2023" display="https://siop.jalisco.gob.mx/content/fondereg-2023#:~:text=De%20conformidad%20con%20el%20Decreto%20N%C3%BAmero%2029116%2FLXIII%2F22%2C%20mediante,de%20%24500%2C000%2C000.%20%28Quinientos%20millones%20de%20pesos%2000%2F100%20M.N.%29._x000a__x000a_https://siop.jalisco.g" xr:uid="{3A27A636-AE0F-4ADD-A127-BB2A7F8503C1}"/>
    <hyperlink ref="AP2443" r:id="rId62" display="https://transparencia.jalisco.gob.mx/informacion_tematica/82/subseccion/84" xr:uid="{60D70EA3-4FD3-4293-93FA-43643884527A}"/>
    <hyperlink ref="Y2442" r:id="rId63" display="https://transparencia.jalisco.gob.mx/informacion_tematica/1" xr:uid="{543FAA2E-BB2C-463A-9F3A-0DC9DB439DCE}"/>
    <hyperlink ref="Y1760" r:id="rId64" display="https://setrans.jalisco.gob.mx/contacto-setrans, información generada y resguardada por la Dirección General de Supervisión al Transporte Público" xr:uid="{53E110D6-0481-46F3-8F87-E21574D36D72}"/>
    <hyperlink ref="Y1672" r:id="rId65" display="https://www.infomex.jalisco.org.mx/infomex.jalisco, información generada y resguardada por la Dirección de lo Contencioso" xr:uid="{85CBC5BD-9A26-4A38-8B33-E90282C5EC41}"/>
    <hyperlink ref="Y1259" r:id="rId66" display="https://semadet.jalisco.gob.mx/medio-ambiente/calidad-del-aire y Publicación en Periodico Oficial del Estado de Jalisco 2024, Área responsable: Dirección General de la Calidad del Aire." xr:uid="{7DA6DBAA-BDC4-4C62-A63C-DFE67497E325}"/>
    <hyperlink ref="Y917" r:id="rId67" display="https://drive.google.com/drive/folders/1MgpHnHFAZttnUuPv8sCp2Ek7VsDQJNDW" xr:uid="{A26EFEC3-6E26-4C76-9E32-E1B5B1FC7DE4}"/>
    <hyperlink ref="Y458" r:id="rId68" display="https://programas.app.jalisco.gob.mx/programas/panel/programa/302          /2023" xr:uid="{34B52482-A864-4D6F-8C24-610F9DD29743}"/>
    <hyperlink ref="Y230" r:id="rId69" display="https://www.transparenciapresupuestaria.gob.mx/en/PTP/EntidadesFederativas" xr:uid="{76889ACF-2ABE-412E-B8DC-0DF068E73CA1}"/>
  </hyperlinks>
  <pageMargins left="0.23622047244094491" right="0.23622047244094491" top="0.74803149606299213" bottom="0.74803149606299213" header="0.31496062992125984" footer="0.31496062992125984"/>
  <pageSetup scale="36" fitToHeight="11" orientation="landscape" r:id="rId7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4B3CD894004B134D80C0DBB86B8CB4D0" ma:contentTypeVersion="9" ma:contentTypeDescription="Crear nuevo documento." ma:contentTypeScope="" ma:versionID="3cd4222dc78c0e7c083f80d820fc28f5">
  <xsd:schema xmlns:xsd="http://www.w3.org/2001/XMLSchema" xmlns:xs="http://www.w3.org/2001/XMLSchema" xmlns:p="http://schemas.microsoft.com/office/2006/metadata/properties" xmlns:ns3="14836ab3-3f36-4c6b-8169-26b89a64981a" targetNamespace="http://schemas.microsoft.com/office/2006/metadata/properties" ma:root="true" ma:fieldsID="eb8cb230adcd6874d867a6e8dd4c03fb" ns3:_="">
    <xsd:import namespace="14836ab3-3f36-4c6b-8169-26b89a64981a"/>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MediaServiceSearchProperties" minOccurs="0"/>
                <xsd:element ref="ns3:MediaServiceDateTaken" minOccurs="0"/>
                <xsd:element ref="ns3:MediaServiceSystem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4836ab3-3f36-4c6b-8169-26b89a64981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SystemTags" ma:index="13" nillable="true" ma:displayName="MediaServiceSystemTags" ma:hidden="true" ma:internalName="MediaServiceSystemTags" ma:readOnly="true">
      <xsd:simpleType>
        <xsd:restriction base="dms:Note"/>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E9F0E3D-52D0-4675-9D31-DF5144CC2AE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4836ab3-3f36-4c6b-8169-26b89a64981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CF6AAF-F60C-419D-915D-0DC845BF4648}">
  <ds:schemaRefs>
    <ds:schemaRef ds:uri="http://schemas.microsoft.com/sharepoint/v3/contenttype/forms"/>
  </ds:schemaRefs>
</ds:datastoreItem>
</file>

<file path=customXml/itemProps3.xml><?xml version="1.0" encoding="utf-8"?>
<ds:datastoreItem xmlns:ds="http://schemas.openxmlformats.org/officeDocument/2006/customXml" ds:itemID="{E7960CEF-612D-4290-BEE2-8BFDE2A0DE20}">
  <ds:schemaRefs>
    <ds:schemaRef ds:uri="http://schemas.microsoft.com/office/2006/documentManagement/types"/>
    <ds:schemaRef ds:uri="http://www.w3.org/XML/1998/namespace"/>
    <ds:schemaRef ds:uri="http://purl.org/dc/elements/1.1/"/>
    <ds:schemaRef ds:uri="http://purl.org/dc/dcmitype/"/>
    <ds:schemaRef ds:uri="http://schemas.microsoft.com/office/2006/metadata/properties"/>
    <ds:schemaRef ds:uri="14836ab3-3f36-4c6b-8169-26b89a64981a"/>
    <ds:schemaRef ds:uri="http://schemas.microsoft.com/office/infopath/2007/PartnerControls"/>
    <ds:schemaRef ds:uri="http://schemas.openxmlformats.org/package/2006/metadata/core-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Hoja1</vt:lpstr>
      <vt:lpstr>Hoja1!Títulos_a_imprimir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Dirección de Planeación Institucional</dc:creator>
  <cp:lastModifiedBy>Dirección de Planeación Institucional</cp:lastModifiedBy>
  <cp:lastPrinted>2025-01-16T23:33:46Z</cp:lastPrinted>
  <dcterms:created xsi:type="dcterms:W3CDTF">2025-01-16T23:25:03Z</dcterms:created>
  <dcterms:modified xsi:type="dcterms:W3CDTF">2025-01-16T23:35:48Z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0x0101004B3CD894004B134D80C0DBB86B8CB4D0</vt:lpwstr>
  </property>
</Properties>
</file>