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gar Cabañas\Desktop\"/>
    </mc:Choice>
  </mc:AlternateContent>
  <bookViews>
    <workbookView xWindow="0" yWindow="0" windowWidth="24000" windowHeight="9435" activeTab="11"/>
  </bookViews>
  <sheets>
    <sheet name="ENE" sheetId="9" r:id="rId1"/>
    <sheet name="FEB" sheetId="10" r:id="rId2"/>
    <sheet name="MAR" sheetId="8" r:id="rId3"/>
    <sheet name="ABR" sheetId="11" r:id="rId4"/>
    <sheet name="MAY" sheetId="7" r:id="rId5"/>
    <sheet name="JUN" sheetId="6" r:id="rId6"/>
    <sheet name="JUL" sheetId="5" r:id="rId7"/>
    <sheet name="AGO" sheetId="4" r:id="rId8"/>
    <sheet name="SEP" sheetId="3" r:id="rId9"/>
    <sheet name="OCT" sheetId="2" r:id="rId10"/>
    <sheet name="NOV" sheetId="1" r:id="rId11"/>
    <sheet name="DIC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65" i="12" l="1"/>
  <c r="R265" i="12"/>
  <c r="V262" i="12"/>
  <c r="R262" i="12"/>
  <c r="V261" i="12"/>
  <c r="R261" i="12"/>
  <c r="V260" i="12"/>
  <c r="R260" i="12"/>
  <c r="V259" i="12"/>
  <c r="R259" i="12"/>
  <c r="V258" i="12"/>
  <c r="R258" i="12"/>
  <c r="V257" i="12"/>
  <c r="R257" i="12"/>
  <c r="V256" i="12"/>
  <c r="R256" i="12"/>
  <c r="V255" i="12"/>
  <c r="R255" i="12"/>
  <c r="V254" i="12"/>
  <c r="R254" i="12"/>
  <c r="V253" i="12"/>
  <c r="R253" i="12"/>
  <c r="V252" i="12"/>
  <c r="R252" i="12"/>
  <c r="V251" i="12"/>
  <c r="R251" i="12"/>
  <c r="V250" i="12"/>
  <c r="S250" i="12"/>
  <c r="R250" i="12"/>
  <c r="V249" i="12"/>
  <c r="R249" i="12"/>
  <c r="S248" i="12"/>
  <c r="V248" i="12" s="1"/>
  <c r="R248" i="12"/>
  <c r="S247" i="12"/>
  <c r="V247" i="12" s="1"/>
  <c r="R247" i="12"/>
  <c r="V246" i="12"/>
  <c r="R246" i="12"/>
  <c r="V245" i="12"/>
  <c r="R245" i="12"/>
  <c r="V244" i="12"/>
  <c r="R244" i="12"/>
  <c r="V243" i="12"/>
  <c r="R243" i="12"/>
  <c r="V242" i="12"/>
  <c r="R242" i="12"/>
  <c r="V241" i="12"/>
  <c r="R241" i="12"/>
  <c r="V240" i="12"/>
  <c r="R240" i="12"/>
  <c r="S239" i="12"/>
  <c r="V239" i="12" s="1"/>
  <c r="R239" i="12"/>
  <c r="V238" i="12"/>
  <c r="R238" i="12"/>
  <c r="V237" i="12"/>
  <c r="R237" i="12"/>
  <c r="V236" i="12"/>
  <c r="R236" i="12"/>
  <c r="V235" i="12"/>
  <c r="R235" i="12"/>
  <c r="V234" i="12"/>
  <c r="R234" i="12"/>
  <c r="V233" i="12"/>
  <c r="R233" i="12"/>
  <c r="V232" i="12"/>
  <c r="R232" i="12"/>
  <c r="V231" i="12"/>
  <c r="R231" i="12"/>
  <c r="V230" i="12"/>
  <c r="R230" i="12"/>
  <c r="V229" i="12"/>
  <c r="R229" i="12"/>
  <c r="S228" i="12"/>
  <c r="V228" i="12" s="1"/>
  <c r="R228" i="12"/>
  <c r="V227" i="12"/>
  <c r="R227" i="12"/>
  <c r="V226" i="12"/>
  <c r="R226" i="12"/>
  <c r="V225" i="12"/>
  <c r="R225" i="12"/>
  <c r="S224" i="12"/>
  <c r="V224" i="12" s="1"/>
  <c r="R224" i="12"/>
  <c r="V223" i="12"/>
  <c r="R223" i="12"/>
  <c r="V222" i="12"/>
  <c r="R222" i="12"/>
  <c r="V219" i="12"/>
  <c r="R219" i="12"/>
  <c r="V218" i="12"/>
  <c r="R218" i="12"/>
  <c r="V217" i="12"/>
  <c r="R217" i="12"/>
  <c r="S216" i="12"/>
  <c r="V216" i="12" s="1"/>
  <c r="R216" i="12"/>
  <c r="V215" i="12"/>
  <c r="C215" i="12"/>
  <c r="R215" i="12" s="1"/>
  <c r="S214" i="12"/>
  <c r="V214" i="12" s="1"/>
  <c r="R214" i="12"/>
  <c r="V213" i="12"/>
  <c r="S213" i="12"/>
  <c r="R213" i="12"/>
  <c r="S212" i="12"/>
  <c r="V212" i="12" s="1"/>
  <c r="R212" i="12"/>
  <c r="V211" i="12"/>
  <c r="R211" i="12"/>
  <c r="V210" i="12"/>
  <c r="R210" i="12"/>
  <c r="V209" i="12"/>
  <c r="R209" i="12"/>
  <c r="V208" i="12"/>
  <c r="R208" i="12"/>
  <c r="V207" i="12"/>
  <c r="S207" i="12"/>
  <c r="R207" i="12"/>
  <c r="V206" i="12"/>
  <c r="R206" i="12"/>
  <c r="V205" i="12"/>
  <c r="R205" i="12"/>
  <c r="V204" i="12"/>
  <c r="R204" i="12"/>
  <c r="V203" i="12"/>
  <c r="R203" i="12"/>
  <c r="V202" i="12"/>
  <c r="R202" i="12"/>
  <c r="V201" i="12"/>
  <c r="R201" i="12"/>
  <c r="V200" i="12"/>
  <c r="R200" i="12"/>
  <c r="V199" i="12"/>
  <c r="R199" i="12"/>
  <c r="V198" i="12"/>
  <c r="R198" i="12"/>
  <c r="V197" i="12"/>
  <c r="R197" i="12"/>
  <c r="V196" i="12"/>
  <c r="R196" i="12"/>
  <c r="V193" i="12"/>
  <c r="R193" i="12"/>
  <c r="V192" i="12"/>
  <c r="R192" i="12"/>
  <c r="V191" i="12"/>
  <c r="R191" i="12"/>
  <c r="V190" i="12"/>
  <c r="R190" i="12"/>
  <c r="V189" i="12"/>
  <c r="R189" i="12"/>
  <c r="S188" i="12"/>
  <c r="V188" i="12" s="1"/>
  <c r="R188" i="12"/>
  <c r="V187" i="12"/>
  <c r="R187" i="12"/>
  <c r="V186" i="12"/>
  <c r="R186" i="12"/>
  <c r="V185" i="12"/>
  <c r="R185" i="12"/>
  <c r="V184" i="12"/>
  <c r="R184" i="12"/>
  <c r="V183" i="12"/>
  <c r="R183" i="12"/>
  <c r="V182" i="12"/>
  <c r="R182" i="12"/>
  <c r="V181" i="12"/>
  <c r="R181" i="12"/>
  <c r="V180" i="12"/>
  <c r="R180" i="12"/>
  <c r="V179" i="12"/>
  <c r="R179" i="12"/>
  <c r="V178" i="12"/>
  <c r="R178" i="12"/>
  <c r="V177" i="12"/>
  <c r="R177" i="12"/>
  <c r="V176" i="12"/>
  <c r="R176" i="12"/>
  <c r="V175" i="12"/>
  <c r="R175" i="12"/>
  <c r="V174" i="12"/>
  <c r="R174" i="12"/>
  <c r="V173" i="12"/>
  <c r="R173" i="12"/>
  <c r="C173" i="12"/>
  <c r="S172" i="12"/>
  <c r="V172" i="12" s="1"/>
  <c r="R172" i="12"/>
  <c r="V171" i="12"/>
  <c r="R171" i="12"/>
  <c r="S170" i="12"/>
  <c r="V170" i="12" s="1"/>
  <c r="R170" i="12"/>
  <c r="V169" i="12"/>
  <c r="R169" i="12"/>
  <c r="V168" i="12"/>
  <c r="R168" i="12"/>
  <c r="V167" i="12"/>
  <c r="R167" i="12"/>
  <c r="V166" i="12"/>
  <c r="R166" i="12"/>
  <c r="V165" i="12"/>
  <c r="R165" i="12"/>
  <c r="V164" i="12"/>
  <c r="S164" i="12"/>
  <c r="R164" i="12"/>
  <c r="V163" i="12"/>
  <c r="R163" i="12"/>
  <c r="V162" i="12"/>
  <c r="R162" i="12"/>
  <c r="V161" i="12"/>
  <c r="R161" i="12"/>
  <c r="V160" i="12"/>
  <c r="R160" i="12"/>
  <c r="V159" i="12"/>
  <c r="R159" i="12"/>
  <c r="V158" i="12"/>
  <c r="R158" i="12"/>
  <c r="V157" i="12"/>
  <c r="R157" i="12"/>
  <c r="V156" i="12"/>
  <c r="R156" i="12"/>
  <c r="V155" i="12"/>
  <c r="R155" i="12"/>
  <c r="V154" i="12"/>
  <c r="R154" i="12"/>
  <c r="V153" i="12"/>
  <c r="R153" i="12"/>
  <c r="S152" i="12"/>
  <c r="V152" i="12" s="1"/>
  <c r="R152" i="12"/>
  <c r="V151" i="12"/>
  <c r="R151" i="12"/>
  <c r="V150" i="12"/>
  <c r="R150" i="12"/>
  <c r="V147" i="12"/>
  <c r="R147" i="12"/>
  <c r="V146" i="12"/>
  <c r="R146" i="12"/>
  <c r="V143" i="12"/>
  <c r="R143" i="12"/>
  <c r="V142" i="12"/>
  <c r="R142" i="12"/>
  <c r="V141" i="12"/>
  <c r="R141" i="12"/>
  <c r="V140" i="12"/>
  <c r="R140" i="12"/>
  <c r="V139" i="12"/>
  <c r="R139" i="12"/>
  <c r="V138" i="12"/>
  <c r="R138" i="12"/>
  <c r="V135" i="12"/>
  <c r="R135" i="12"/>
  <c r="V134" i="12"/>
  <c r="R134" i="12"/>
  <c r="V133" i="12"/>
  <c r="R133" i="12"/>
  <c r="V132" i="12"/>
  <c r="R132" i="12"/>
  <c r="S131" i="12"/>
  <c r="V131" i="12" s="1"/>
  <c r="R131" i="12"/>
  <c r="V130" i="12"/>
  <c r="R130" i="12"/>
  <c r="V129" i="12"/>
  <c r="R129" i="12"/>
  <c r="V128" i="12"/>
  <c r="R128" i="12"/>
  <c r="V127" i="12"/>
  <c r="R127" i="12"/>
  <c r="V126" i="12"/>
  <c r="R126" i="12"/>
  <c r="V125" i="12"/>
  <c r="R125" i="12"/>
  <c r="V124" i="12"/>
  <c r="R124" i="12"/>
  <c r="V123" i="12"/>
  <c r="R123" i="12"/>
  <c r="V122" i="12"/>
  <c r="R122" i="12"/>
  <c r="V121" i="12"/>
  <c r="R121" i="12"/>
  <c r="V120" i="12"/>
  <c r="R120" i="12"/>
  <c r="V119" i="12"/>
  <c r="R119" i="12"/>
  <c r="V118" i="12"/>
  <c r="R118" i="12"/>
  <c r="V117" i="12"/>
  <c r="R117" i="12"/>
  <c r="V116" i="12"/>
  <c r="R116" i="12"/>
  <c r="V115" i="12"/>
  <c r="R115" i="12"/>
  <c r="V114" i="12"/>
  <c r="R114" i="12"/>
  <c r="V111" i="12"/>
  <c r="R111" i="12"/>
  <c r="V110" i="12"/>
  <c r="R110" i="12"/>
  <c r="V109" i="12"/>
  <c r="R109" i="12"/>
  <c r="V108" i="12"/>
  <c r="R108" i="12"/>
  <c r="V107" i="12"/>
  <c r="R107" i="12"/>
  <c r="V106" i="12"/>
  <c r="R106" i="12"/>
  <c r="V105" i="12"/>
  <c r="R105" i="12"/>
  <c r="V104" i="12"/>
  <c r="R104" i="12"/>
  <c r="V103" i="12"/>
  <c r="R103" i="12"/>
  <c r="V102" i="12"/>
  <c r="R102" i="12"/>
  <c r="V101" i="12"/>
  <c r="C101" i="12"/>
  <c r="R101" i="12" s="1"/>
  <c r="V100" i="12"/>
  <c r="R100" i="12"/>
  <c r="V99" i="12"/>
  <c r="R99" i="12"/>
  <c r="V98" i="12"/>
  <c r="R98" i="12"/>
  <c r="S97" i="12"/>
  <c r="V97" i="12" s="1"/>
  <c r="R97" i="12"/>
  <c r="V96" i="12"/>
  <c r="R96" i="12"/>
  <c r="V95" i="12"/>
  <c r="R95" i="12"/>
  <c r="V94" i="12"/>
  <c r="R94" i="12"/>
  <c r="V93" i="12"/>
  <c r="R93" i="12"/>
  <c r="V92" i="12"/>
  <c r="R92" i="12"/>
  <c r="V91" i="12"/>
  <c r="R91" i="12"/>
  <c r="S90" i="12"/>
  <c r="V90" i="12" s="1"/>
  <c r="R90" i="12"/>
  <c r="V89" i="12"/>
  <c r="R89" i="12"/>
  <c r="V88" i="12"/>
  <c r="R88" i="12"/>
  <c r="V87" i="12"/>
  <c r="R87" i="12"/>
  <c r="V84" i="12"/>
  <c r="R84" i="12"/>
  <c r="V83" i="12"/>
  <c r="R83" i="12"/>
  <c r="V82" i="12"/>
  <c r="R82" i="12"/>
  <c r="V81" i="12"/>
  <c r="R81" i="12"/>
  <c r="V80" i="12"/>
  <c r="R80" i="12"/>
  <c r="V79" i="12"/>
  <c r="R79" i="12"/>
  <c r="V78" i="12"/>
  <c r="R78" i="12"/>
  <c r="V77" i="12"/>
  <c r="R77" i="12"/>
  <c r="V76" i="12"/>
  <c r="R76" i="12"/>
  <c r="V73" i="12"/>
  <c r="R73" i="12"/>
  <c r="V72" i="12"/>
  <c r="R72" i="12"/>
  <c r="V71" i="12"/>
  <c r="R71" i="12"/>
  <c r="S70" i="12"/>
  <c r="V70" i="12" s="1"/>
  <c r="C70" i="12"/>
  <c r="R70" i="12" s="1"/>
  <c r="V69" i="12"/>
  <c r="R69" i="12"/>
  <c r="V68" i="12"/>
  <c r="R68" i="12"/>
  <c r="V65" i="12"/>
  <c r="R65" i="12"/>
  <c r="V64" i="12"/>
  <c r="R64" i="12"/>
  <c r="V63" i="12"/>
  <c r="R63" i="12"/>
  <c r="V62" i="12"/>
  <c r="R62" i="12"/>
  <c r="V61" i="12"/>
  <c r="R61" i="12"/>
  <c r="V60" i="12"/>
  <c r="R60" i="12"/>
  <c r="V59" i="12"/>
  <c r="R59" i="12"/>
  <c r="V58" i="12"/>
  <c r="R58" i="12"/>
  <c r="V57" i="12"/>
  <c r="R57" i="12"/>
  <c r="V56" i="12"/>
  <c r="R56" i="12"/>
  <c r="S55" i="12"/>
  <c r="V55" i="12" s="1"/>
  <c r="R55" i="12"/>
  <c r="S54" i="12"/>
  <c r="V54" i="12" s="1"/>
  <c r="R54" i="12"/>
  <c r="V51" i="12"/>
  <c r="R51" i="12"/>
  <c r="S50" i="12"/>
  <c r="V50" i="12" s="1"/>
  <c r="R50" i="12"/>
  <c r="S49" i="12"/>
  <c r="V49" i="12" s="1"/>
  <c r="R49" i="12"/>
  <c r="V48" i="12"/>
  <c r="R48" i="12"/>
  <c r="V47" i="12"/>
  <c r="R47" i="12"/>
  <c r="V46" i="12"/>
  <c r="R46" i="12"/>
  <c r="V45" i="12"/>
  <c r="R45" i="12"/>
  <c r="C45" i="12"/>
  <c r="V44" i="12"/>
  <c r="R44" i="12"/>
  <c r="V43" i="12"/>
  <c r="R43" i="12"/>
  <c r="V42" i="12"/>
  <c r="R42" i="12"/>
  <c r="S41" i="12"/>
  <c r="V41" i="12" s="1"/>
  <c r="R41" i="12"/>
  <c r="V40" i="12"/>
  <c r="R40" i="12"/>
  <c r="V39" i="12"/>
  <c r="R39" i="12"/>
  <c r="V38" i="12"/>
  <c r="C38" i="12"/>
  <c r="R38" i="12" s="1"/>
  <c r="V37" i="12"/>
  <c r="R37" i="12"/>
  <c r="V36" i="12"/>
  <c r="R36" i="12"/>
  <c r="V35" i="12"/>
  <c r="R35" i="12"/>
  <c r="V34" i="12"/>
  <c r="R34" i="12"/>
  <c r="V33" i="12"/>
  <c r="R33" i="12"/>
  <c r="V32" i="12"/>
  <c r="R32" i="12"/>
  <c r="V31" i="12"/>
  <c r="R31" i="12"/>
  <c r="V30" i="12"/>
  <c r="R30" i="12"/>
  <c r="V29" i="12"/>
  <c r="R29" i="12"/>
  <c r="V28" i="12"/>
  <c r="R28" i="12"/>
  <c r="V27" i="12"/>
  <c r="R27" i="12"/>
  <c r="V24" i="12"/>
  <c r="R24" i="12"/>
  <c r="V23" i="12"/>
  <c r="R23" i="12"/>
  <c r="V22" i="12"/>
  <c r="R22" i="12"/>
  <c r="V21" i="12"/>
  <c r="R21" i="12"/>
  <c r="V18" i="12"/>
  <c r="R18" i="12"/>
  <c r="V17" i="12"/>
  <c r="R17" i="12"/>
  <c r="V16" i="12"/>
  <c r="R16" i="12"/>
  <c r="V15" i="12"/>
  <c r="R15" i="12"/>
  <c r="V14" i="12"/>
  <c r="R14" i="12"/>
  <c r="V13" i="12"/>
  <c r="R13" i="12"/>
  <c r="V12" i="12"/>
  <c r="R12" i="12"/>
  <c r="V11" i="12"/>
  <c r="R11" i="12"/>
  <c r="V10" i="12"/>
  <c r="R10" i="12"/>
  <c r="V9" i="12"/>
  <c r="R9" i="12"/>
  <c r="V8" i="12"/>
  <c r="R8" i="12"/>
  <c r="S7" i="12"/>
  <c r="V7" i="12" s="1"/>
  <c r="R7" i="12"/>
  <c r="D179" i="10" l="1"/>
  <c r="J254" i="8" l="1"/>
  <c r="N58" i="8"/>
  <c r="J225" i="7" l="1"/>
  <c r="J220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J106" i="7"/>
  <c r="J26" i="7"/>
  <c r="J18" i="7"/>
  <c r="J17" i="7"/>
  <c r="H88" i="6" l="1"/>
  <c r="J254" i="5"/>
  <c r="H254" i="5"/>
  <c r="J92" i="5"/>
  <c r="H159" i="4" l="1"/>
  <c r="H134" i="4"/>
  <c r="H114" i="4"/>
  <c r="H111" i="4"/>
  <c r="H90" i="4"/>
  <c r="H57" i="4"/>
  <c r="G161" i="4"/>
  <c r="J263" i="3" l="1"/>
  <c r="J253" i="3"/>
  <c r="J195" i="3"/>
  <c r="G183" i="3"/>
  <c r="J175" i="3"/>
  <c r="K59" i="3"/>
  <c r="J11" i="3"/>
  <c r="H191" i="1" l="1"/>
  <c r="J62" i="1"/>
  <c r="H24" i="1"/>
</calcChain>
</file>

<file path=xl/comments1.xml><?xml version="1.0" encoding="utf-8"?>
<comments xmlns="http://schemas.openxmlformats.org/spreadsheetml/2006/main">
  <authors>
    <author>Perla</author>
  </authors>
  <commentList>
    <comment ref="D106" authorId="0" shapeId="0">
      <text>
        <r>
          <rPr>
            <b/>
            <sz val="9"/>
            <color indexed="81"/>
            <rFont val="Tahoma"/>
            <family val="2"/>
          </rPr>
          <t>Perla:</t>
        </r>
        <r>
          <rPr>
            <sz val="9"/>
            <color indexed="81"/>
            <rFont val="Tahoma"/>
            <family val="2"/>
          </rPr>
          <t xml:space="preserve">
finiquito por laudo</t>
        </r>
      </text>
    </comment>
  </commentList>
</comments>
</file>

<file path=xl/sharedStrings.xml><?xml version="1.0" encoding="utf-8"?>
<sst xmlns="http://schemas.openxmlformats.org/spreadsheetml/2006/main" count="8392" uniqueCount="866">
  <si>
    <t xml:space="preserve"> </t>
  </si>
  <si>
    <t>HOGAR CABAÑAS</t>
  </si>
  <si>
    <t>Nómina Mensual Noviembre</t>
  </si>
  <si>
    <t>Periodo 21 al 22 Quincenal del 01/11/2021 al 30/11/2021</t>
  </si>
  <si>
    <t>Código</t>
  </si>
  <si>
    <t>Empleado</t>
  </si>
  <si>
    <t>Sueldo</t>
  </si>
  <si>
    <t>Estimulo por puntualidad</t>
  </si>
  <si>
    <t>Despensa</t>
  </si>
  <si>
    <t>Ayuda de transporte</t>
  </si>
  <si>
    <t>Quinquenio</t>
  </si>
  <si>
    <t>*Otras* *Percepciones*</t>
  </si>
  <si>
    <t>*TOTAL* *PERCEPCIONES*</t>
  </si>
  <si>
    <t>I.S.R.</t>
  </si>
  <si>
    <t>Pensiones del Estado</t>
  </si>
  <si>
    <t>*Otras* *Deducciones*</t>
  </si>
  <si>
    <t>*TOTAL* *DEDUCCIONES*</t>
  </si>
  <si>
    <t>*NETO*</t>
  </si>
  <si>
    <t>Departamento 1 Dirección</t>
  </si>
  <si>
    <t>1973</t>
  </si>
  <si>
    <t>Robles Ureña Silvia Rosalia</t>
  </si>
  <si>
    <t>2084</t>
  </si>
  <si>
    <t>Esquivel Soto Carmen</t>
  </si>
  <si>
    <t>2119</t>
  </si>
  <si>
    <t>Guzman Aguilar Claudia Margarita</t>
  </si>
  <si>
    <t>2229</t>
  </si>
  <si>
    <t>Garcia Gutierrez Karla Fernanda</t>
  </si>
  <si>
    <t>2237</t>
  </si>
  <si>
    <t>Melgar Chavez Rebeca Del Carmen</t>
  </si>
  <si>
    <t>2249</t>
  </si>
  <si>
    <t>Cornejo Ruiz Maria Guadalupe</t>
  </si>
  <si>
    <t>2315</t>
  </si>
  <si>
    <t>Reyes Plascencia Alfredo Ricardo</t>
  </si>
  <si>
    <t>2320</t>
  </si>
  <si>
    <t>Guzman Aguilar Roberto Carlos</t>
  </si>
  <si>
    <t>2324</t>
  </si>
  <si>
    <t>Inda Jaime Martha Gabriela</t>
  </si>
  <si>
    <t>2336</t>
  </si>
  <si>
    <t>Andrade Arellano Karen Yocelyn</t>
  </si>
  <si>
    <t xml:space="preserve">  -----------------------</t>
  </si>
  <si>
    <t>Departamento 2 Contabilidad</t>
  </si>
  <si>
    <t>1318</t>
  </si>
  <si>
    <t>Ibarra Vizcaino Ana Maria</t>
  </si>
  <si>
    <t>1695</t>
  </si>
  <si>
    <t>Garcia Hernandez Thelma Patricia</t>
  </si>
  <si>
    <t>1849</t>
  </si>
  <si>
    <t>Torres Quezada Paulina Ivette</t>
  </si>
  <si>
    <t>2291</t>
  </si>
  <si>
    <t>Lomeli Delgado Christian Emmanuel</t>
  </si>
  <si>
    <t>Departamento 3 Médico</t>
  </si>
  <si>
    <t>0187</t>
  </si>
  <si>
    <t>Serra Ruiz Leticia</t>
  </si>
  <si>
    <t>0230</t>
  </si>
  <si>
    <t>De La Garza Campero Lourdes</t>
  </si>
  <si>
    <t>0240</t>
  </si>
  <si>
    <t>De La Cruz Benites Ma Guadalupe</t>
  </si>
  <si>
    <t>0940</t>
  </si>
  <si>
    <t>Esparza Maldonado Altagracia</t>
  </si>
  <si>
    <t>1271</t>
  </si>
  <si>
    <t>Barajas Ruiz Ma. De La Luz</t>
  </si>
  <si>
    <t>1357</t>
  </si>
  <si>
    <t>Ramirez Sanchez Norma Aurora</t>
  </si>
  <si>
    <t>1430</t>
  </si>
  <si>
    <t>Candelario Garcia Margarita</t>
  </si>
  <si>
    <t>1864</t>
  </si>
  <si>
    <t>Macias Ramos Tania Edith</t>
  </si>
  <si>
    <t>1875</t>
  </si>
  <si>
    <t>Hernandez Santana Maria Del Carmen</t>
  </si>
  <si>
    <t>1931</t>
  </si>
  <si>
    <t>Perez Lopez Raquel</t>
  </si>
  <si>
    <t>1938</t>
  </si>
  <si>
    <t>Honorato Vazquez Maria Teresa</t>
  </si>
  <si>
    <t>1959</t>
  </si>
  <si>
    <t>Gallardo Rubio Elizabeth</t>
  </si>
  <si>
    <t>2053</t>
  </si>
  <si>
    <t>Robles Contreras Sandra Maria</t>
  </si>
  <si>
    <t>2062</t>
  </si>
  <si>
    <t>Padierna Jimenez Margarita</t>
  </si>
  <si>
    <t>2068</t>
  </si>
  <si>
    <t>Aguilar Giron Magda Veronica De Rocio</t>
  </si>
  <si>
    <t>2079</t>
  </si>
  <si>
    <t>Macias Perez Julio Adrian</t>
  </si>
  <si>
    <t>2142</t>
  </si>
  <si>
    <t>Gonzalez Guzman Elizabeth</t>
  </si>
  <si>
    <t>2171</t>
  </si>
  <si>
    <t>Perez Jara Bertha Maria</t>
  </si>
  <si>
    <t>2173</t>
  </si>
  <si>
    <t>Lopez Cervantes Delia Margarita</t>
  </si>
  <si>
    <t>2174</t>
  </si>
  <si>
    <t>Gil Mota Anaid Lizbeth</t>
  </si>
  <si>
    <t>2205</t>
  </si>
  <si>
    <t>Garcia Calvario Maria De Los Angeles</t>
  </si>
  <si>
    <t>2209</t>
  </si>
  <si>
    <t>Gonzalez Avila Dafnee Michele</t>
  </si>
  <si>
    <t>2243</t>
  </si>
  <si>
    <t>Gomez Hernandez Karen Anahi</t>
  </si>
  <si>
    <t>2244</t>
  </si>
  <si>
    <t>Reynaga Berumen Erick Fernando</t>
  </si>
  <si>
    <t>2323</t>
  </si>
  <si>
    <t>Guzman Garcia Gabriela Noemi</t>
  </si>
  <si>
    <t>Departamento 4 Personal</t>
  </si>
  <si>
    <t>0150</t>
  </si>
  <si>
    <t>Garavito Aguirre Gerardo</t>
  </si>
  <si>
    <t>2129</t>
  </si>
  <si>
    <t>Chavez Sanchez Denise Margarita</t>
  </si>
  <si>
    <t>2190</t>
  </si>
  <si>
    <t>Cabezas Ruvalcaba Betsabe</t>
  </si>
  <si>
    <t>2201</t>
  </si>
  <si>
    <t>Cabrales Lagos Georgina Ines</t>
  </si>
  <si>
    <t>2207</t>
  </si>
  <si>
    <t>Magallon Delgado Maria De Los Angeles</t>
  </si>
  <si>
    <t>2228</t>
  </si>
  <si>
    <t>Gonzalez Garcia Susana</t>
  </si>
  <si>
    <t>2252</t>
  </si>
  <si>
    <t>Corona Villafaña Maria Fernanda</t>
  </si>
  <si>
    <t>2307</t>
  </si>
  <si>
    <t>Cervantes Fernandez Eliezer Misael</t>
  </si>
  <si>
    <t>2314</t>
  </si>
  <si>
    <t>Puga Gonzalez Gerardo</t>
  </si>
  <si>
    <t>2317</t>
  </si>
  <si>
    <t>Fregoso Rodriguez Claudia</t>
  </si>
  <si>
    <t>2330</t>
  </si>
  <si>
    <t>Andrade Ramirez  Laura Fernanda</t>
  </si>
  <si>
    <t>2337</t>
  </si>
  <si>
    <t>Hernandez Villanueva Benjamin</t>
  </si>
  <si>
    <t>Departamento 5 Trabajo Social</t>
  </si>
  <si>
    <t>1349</t>
  </si>
  <si>
    <t>Pizano Vega Maria Del Carmen</t>
  </si>
  <si>
    <t>1402</t>
  </si>
  <si>
    <t>Medina Ortega Claudia Leticia</t>
  </si>
  <si>
    <t>2114</t>
  </si>
  <si>
    <t>Becerra  Olmos Esmeralda</t>
  </si>
  <si>
    <t>2208</t>
  </si>
  <si>
    <t>Medina Corona Martha Isabel</t>
  </si>
  <si>
    <t>2226</t>
  </si>
  <si>
    <t>Martinez Vazquez Teresa De Jesus</t>
  </si>
  <si>
    <t>2295</t>
  </si>
  <si>
    <t>Gonzalez Perez  Laura Guadalupe</t>
  </si>
  <si>
    <t>Departamento 6 Psicología</t>
  </si>
  <si>
    <t>1510</t>
  </si>
  <si>
    <t>Garcia Rubio Maria Patricia</t>
  </si>
  <si>
    <t>2096</t>
  </si>
  <si>
    <t>Perez Hernandez Mayra Lorena</t>
  </si>
  <si>
    <t>2211</t>
  </si>
  <si>
    <t>Lomeli Fernandez Cecilia Nayeli</t>
  </si>
  <si>
    <t>2217</t>
  </si>
  <si>
    <t>Castro  Munguia Josue David</t>
  </si>
  <si>
    <t>2233</t>
  </si>
  <si>
    <t>Collazo Esquivel Sonia</t>
  </si>
  <si>
    <t>2242</t>
  </si>
  <si>
    <t>Perez Ureña Layza Lizeth</t>
  </si>
  <si>
    <t>2246</t>
  </si>
  <si>
    <t>Rodriguez Martinez Yollotzin Nikte</t>
  </si>
  <si>
    <t>2297</t>
  </si>
  <si>
    <t>Castañeda Carrion Norma</t>
  </si>
  <si>
    <t>2332</t>
  </si>
  <si>
    <t>Ahumada Curiel Yesenia</t>
  </si>
  <si>
    <t>Departamento 7 Servicios Generales</t>
  </si>
  <si>
    <t>0630</t>
  </si>
  <si>
    <t>Lopez Ortiz Jose Del Carmen</t>
  </si>
  <si>
    <t>1274</t>
  </si>
  <si>
    <t>Tolentino Cabrera Cristorrey</t>
  </si>
  <si>
    <t>1346</t>
  </si>
  <si>
    <t>Rodriguez Garcia Angelica</t>
  </si>
  <si>
    <t>1523</t>
  </si>
  <si>
    <t>Nuño Gonzalez Antonio</t>
  </si>
  <si>
    <t>1571</t>
  </si>
  <si>
    <t>Montes Cardenas Javier</t>
  </si>
  <si>
    <t>1587</t>
  </si>
  <si>
    <t>Ramirez Sanchez Juan Carlos</t>
  </si>
  <si>
    <t>1589</t>
  </si>
  <si>
    <t>Cruz Martinez Salvador</t>
  </si>
  <si>
    <t>1647</t>
  </si>
  <si>
    <t>Meza Gonzalez Jaime Adrian</t>
  </si>
  <si>
    <t>1661</t>
  </si>
  <si>
    <t>Vasquez Salcedo Hugo Alejandro</t>
  </si>
  <si>
    <t>1676</t>
  </si>
  <si>
    <t>Beas Zarate Javier Gustavo</t>
  </si>
  <si>
    <t>1710</t>
  </si>
  <si>
    <t>Cervantes Camacho Jose Guadalupe</t>
  </si>
  <si>
    <t>1958</t>
  </si>
  <si>
    <t>Mendoza Frias Juan Carlos</t>
  </si>
  <si>
    <t>1998</t>
  </si>
  <si>
    <t>Hernandez Gonzalez Martin</t>
  </si>
  <si>
    <t>2057</t>
  </si>
  <si>
    <t>Herrera Medina Perla Rocio</t>
  </si>
  <si>
    <t>2099</t>
  </si>
  <si>
    <t>Cervantes Camacho Luis Alberto</t>
  </si>
  <si>
    <t>2144</t>
  </si>
  <si>
    <t>Barajas Saucedo Jose Manuel</t>
  </si>
  <si>
    <t>2153</t>
  </si>
  <si>
    <t>Davila Delgadillo Manuel</t>
  </si>
  <si>
    <t>2196</t>
  </si>
  <si>
    <t>Gonzalez Abarca Hector</t>
  </si>
  <si>
    <t>2197</t>
  </si>
  <si>
    <t>Hernandez Gutierrez Cesar</t>
  </si>
  <si>
    <t>2254</t>
  </si>
  <si>
    <t>Morones Velazquez Fernando De Jesus</t>
  </si>
  <si>
    <t>2301</t>
  </si>
  <si>
    <t>Manzo Gonzalez Ramiro De Jesus</t>
  </si>
  <si>
    <t>2308</t>
  </si>
  <si>
    <t>Gonzalez Garcia Oscar Manuel</t>
  </si>
  <si>
    <t>2312</t>
  </si>
  <si>
    <t>Gonzalez Gomez Guillermo</t>
  </si>
  <si>
    <t>2328</t>
  </si>
  <si>
    <t>Marquez Olivares Luis Armando</t>
  </si>
  <si>
    <t>Departamento 8 Comedor y Cocina</t>
  </si>
  <si>
    <t>0166</t>
  </si>
  <si>
    <t>Ortega Gonzalez Irma</t>
  </si>
  <si>
    <t>0233</t>
  </si>
  <si>
    <t>Sanchez Garcia Maria De Lourdes</t>
  </si>
  <si>
    <t>0260</t>
  </si>
  <si>
    <t>Diaz Huante Melania</t>
  </si>
  <si>
    <t>0710</t>
  </si>
  <si>
    <t>Garcia Falcon Maria Soledad</t>
  </si>
  <si>
    <t>1338</t>
  </si>
  <si>
    <t>Navarro Maciel Angelica</t>
  </si>
  <si>
    <t>1408</t>
  </si>
  <si>
    <t>Salazar Perez Norma Angelica</t>
  </si>
  <si>
    <t>1420</t>
  </si>
  <si>
    <t>Chavez Moya Maria Del Refugio</t>
  </si>
  <si>
    <t>1471</t>
  </si>
  <si>
    <t>Rivera Gomez Ana Ma. De Jesus</t>
  </si>
  <si>
    <t>1712</t>
  </si>
  <si>
    <t>Arciniega Tabares Sonia Elizabeth</t>
  </si>
  <si>
    <t>1718</t>
  </si>
  <si>
    <t>Lamas Mojarro Ma Del Carmen</t>
  </si>
  <si>
    <t>1767</t>
  </si>
  <si>
    <t>Vargas Muñoz Cristina Elizabeth</t>
  </si>
  <si>
    <t>1783</t>
  </si>
  <si>
    <t>Sanchez Diaz Adriana</t>
  </si>
  <si>
    <t>1945</t>
  </si>
  <si>
    <t>Montaño  Ibarra Adriana</t>
  </si>
  <si>
    <t>2026</t>
  </si>
  <si>
    <t>Hernandez De Leon Karen Sarai Haidee</t>
  </si>
  <si>
    <t>2117</t>
  </si>
  <si>
    <t>Herrera Torres Erika Yadira</t>
  </si>
  <si>
    <t>2276</t>
  </si>
  <si>
    <t>Morales Rolon Juan Jose</t>
  </si>
  <si>
    <t>2277</t>
  </si>
  <si>
    <t>Hernandez Acosta Erika Elizabeth</t>
  </si>
  <si>
    <t>2279</t>
  </si>
  <si>
    <t>Dominguez Duran Monica Alejandra</t>
  </si>
  <si>
    <t>2290</t>
  </si>
  <si>
    <t>Prieto Alaniz Margarita</t>
  </si>
  <si>
    <t>2305</t>
  </si>
  <si>
    <t>Ulloa Almaraz Guillermo</t>
  </si>
  <si>
    <t>2321</t>
  </si>
  <si>
    <t>Gomez Trujillo Julio Cesar</t>
  </si>
  <si>
    <t>2335</t>
  </si>
  <si>
    <t>Gomez Lazo Marisol</t>
  </si>
  <si>
    <t>Departamento 9 Servicios</t>
  </si>
  <si>
    <t>1201</t>
  </si>
  <si>
    <t>Gonzalez Chavez Maria Luisa</t>
  </si>
  <si>
    <t>1456</t>
  </si>
  <si>
    <t>Beltran Lopez Miguel Alejandro</t>
  </si>
  <si>
    <t>1619</t>
  </si>
  <si>
    <t>Vazquez Soto Francisco</t>
  </si>
  <si>
    <t>1946</t>
  </si>
  <si>
    <t>Lopez X Armando Eligio</t>
  </si>
  <si>
    <t>2097</t>
  </si>
  <si>
    <t>Corona Avalos Blanca Argelia</t>
  </si>
  <si>
    <t>2198</t>
  </si>
  <si>
    <t>Leon  Arreola Roberto Carlos</t>
  </si>
  <si>
    <t>Departamento 10 Lavandería</t>
  </si>
  <si>
    <t>1835</t>
  </si>
  <si>
    <t>Ventura Medina Daniel Alejandro</t>
  </si>
  <si>
    <t>1955</t>
  </si>
  <si>
    <t>Miramontes Mendez Emmanuel</t>
  </si>
  <si>
    <t>Departamento 11 Lactantes y Maternal</t>
  </si>
  <si>
    <t>1513</t>
  </si>
  <si>
    <t>Hernandez Fuentes Maria Trinidad</t>
  </si>
  <si>
    <t>1528</t>
  </si>
  <si>
    <t>Ramos Gonzalez Eva</t>
  </si>
  <si>
    <t>1559</t>
  </si>
  <si>
    <t>Ortiz De Leon Jacinta</t>
  </si>
  <si>
    <t>1581</t>
  </si>
  <si>
    <t>Sanchez Alvarez Rodríguez  Amalia Manuela</t>
  </si>
  <si>
    <t>1583</t>
  </si>
  <si>
    <t>Perez Gonzalez Bernardina</t>
  </si>
  <si>
    <t>1626</t>
  </si>
  <si>
    <t>Mendoza Llamas Celia</t>
  </si>
  <si>
    <t>1643</t>
  </si>
  <si>
    <t>Cedano Corona Zerafina</t>
  </si>
  <si>
    <t>1749</t>
  </si>
  <si>
    <t>Gonzalez Neri Maria Anselma</t>
  </si>
  <si>
    <t>1750</t>
  </si>
  <si>
    <t>Aguilar Ramírez Blanca Estela</t>
  </si>
  <si>
    <t>1756</t>
  </si>
  <si>
    <t>Rosales Perez Carmen</t>
  </si>
  <si>
    <t>1786</t>
  </si>
  <si>
    <t>Santiago Campos Juana</t>
  </si>
  <si>
    <t>1812</t>
  </si>
  <si>
    <t>Navarro Gutierrez Sandra Neyely</t>
  </si>
  <si>
    <t>1839</t>
  </si>
  <si>
    <t>Tamayo Alonso Maria Del Carmen</t>
  </si>
  <si>
    <t>1890</t>
  </si>
  <si>
    <t>Aguilar Ornelas Silvia Mariana</t>
  </si>
  <si>
    <t>1918</t>
  </si>
  <si>
    <t>Rodriguez Ramirez Alma Gabriela</t>
  </si>
  <si>
    <t>1937</t>
  </si>
  <si>
    <t>Rivera Arreola Maribel Elizabeth</t>
  </si>
  <si>
    <t>1940</t>
  </si>
  <si>
    <t>Martinez Navarro Juana</t>
  </si>
  <si>
    <t>1988</t>
  </si>
  <si>
    <t>Grajeda  Castillo Lizeth Anai</t>
  </si>
  <si>
    <t>2023</t>
  </si>
  <si>
    <t>Lopez Perez Guadalupe</t>
  </si>
  <si>
    <t>2027</t>
  </si>
  <si>
    <t>Razo Rivera Ana Laura</t>
  </si>
  <si>
    <t>2074</t>
  </si>
  <si>
    <t>Castillo Alvarado Maria Ivette</t>
  </si>
  <si>
    <t>2092</t>
  </si>
  <si>
    <t>Sanchez Castro Lilia Patricia</t>
  </si>
  <si>
    <t>2094</t>
  </si>
  <si>
    <t>Garfias Talavera Maria Laura</t>
  </si>
  <si>
    <t>2101</t>
  </si>
  <si>
    <t>Vera  Pacheco Patricia</t>
  </si>
  <si>
    <t>2123</t>
  </si>
  <si>
    <t>Solis Ruelas Amparo</t>
  </si>
  <si>
    <t>2141</t>
  </si>
  <si>
    <t>Ruiz Garcia Rosa Laura</t>
  </si>
  <si>
    <t>2149</t>
  </si>
  <si>
    <t>Mora Morales Mariana</t>
  </si>
  <si>
    <t>2162</t>
  </si>
  <si>
    <t>Esquivel Oliden Maria Cristina</t>
  </si>
  <si>
    <t>2168</t>
  </si>
  <si>
    <t>Marquez Leon Monica</t>
  </si>
  <si>
    <t>2170</t>
  </si>
  <si>
    <t>Mejia Aguilar Bibiana Alejandra</t>
  </si>
  <si>
    <t>2175</t>
  </si>
  <si>
    <t>Perez Rojas Olivia Selene</t>
  </si>
  <si>
    <t>2184</t>
  </si>
  <si>
    <t>Hernandez Delgado Reyna Areli</t>
  </si>
  <si>
    <t>2200</t>
  </si>
  <si>
    <t>Aguilera Villaruel Rosa Imelda</t>
  </si>
  <si>
    <t>2216</t>
  </si>
  <si>
    <t>Lozano Salas Gabriela Noemi</t>
  </si>
  <si>
    <t>2232</t>
  </si>
  <si>
    <t>Garin Ibarra Yesenia Guadalupe</t>
  </si>
  <si>
    <t>2234</t>
  </si>
  <si>
    <t>Patiño Navarro Sonia</t>
  </si>
  <si>
    <t>2248</t>
  </si>
  <si>
    <t>Ruvalcaba Iñiguez Cristina Nayelly</t>
  </si>
  <si>
    <t>2280</t>
  </si>
  <si>
    <t>Vazquez Ramirez Rocio</t>
  </si>
  <si>
    <t>2283</t>
  </si>
  <si>
    <t>Diaz Maldonado Gabriela Carolina</t>
  </si>
  <si>
    <t>2289</t>
  </si>
  <si>
    <t>Razon Barajas Veronica</t>
  </si>
  <si>
    <t>2318</t>
  </si>
  <si>
    <t>Hurtado Garcia Martha Maricela</t>
  </si>
  <si>
    <t>2322</t>
  </si>
  <si>
    <t>Ramirez Granados Josefina</t>
  </si>
  <si>
    <t>2326</t>
  </si>
  <si>
    <t>Rea Lopez Paulina Montserrat</t>
  </si>
  <si>
    <t>2329</t>
  </si>
  <si>
    <t>Valdovinos Torres Juan Carlos</t>
  </si>
  <si>
    <t>Departamento 12 PreXEscolares</t>
  </si>
  <si>
    <t>1453</t>
  </si>
  <si>
    <t>Gonzalez Mejia Maura</t>
  </si>
  <si>
    <t>1631</t>
  </si>
  <si>
    <t>Gonzalez Americano Maria Trinidad</t>
  </si>
  <si>
    <t>1640</t>
  </si>
  <si>
    <t>Cortes Aguilar Olivier</t>
  </si>
  <si>
    <t>1837</t>
  </si>
  <si>
    <t>Sanchez Castillo Miriam Susana</t>
  </si>
  <si>
    <t>1902</t>
  </si>
  <si>
    <t>Toribio Ramos Maria Guadalupe</t>
  </si>
  <si>
    <t>1921</t>
  </si>
  <si>
    <t>Luna  De La Cruz Maria Josefina</t>
  </si>
  <si>
    <t>1947</t>
  </si>
  <si>
    <t>Carrillo Gonzalez Laura Margarita</t>
  </si>
  <si>
    <t>1963</t>
  </si>
  <si>
    <t>Coronado Benitez Blanca Nelida</t>
  </si>
  <si>
    <t>2037</t>
  </si>
  <si>
    <t>Trinidad Blanco Lucia</t>
  </si>
  <si>
    <t>2077</t>
  </si>
  <si>
    <t>Ramirez Barreto Miryam</t>
  </si>
  <si>
    <t>2150</t>
  </si>
  <si>
    <t>Solis Baltazar Edith</t>
  </si>
  <si>
    <t>2183</t>
  </si>
  <si>
    <t>Carrillo Bimbela Diana Ivette</t>
  </si>
  <si>
    <t>2187</t>
  </si>
  <si>
    <t>Retana Manriquez Viridiana Rosalba</t>
  </si>
  <si>
    <t>2202</t>
  </si>
  <si>
    <t>Arce Araya Marta Del Carmen</t>
  </si>
  <si>
    <t>2218</t>
  </si>
  <si>
    <t>Tirado Fuentes Araceli</t>
  </si>
  <si>
    <t>2250</t>
  </si>
  <si>
    <t>Diaz Morales Sandra</t>
  </si>
  <si>
    <t>2264</t>
  </si>
  <si>
    <t>Olmedo Alcala Jessica Esmeralda</t>
  </si>
  <si>
    <t>2267</t>
  </si>
  <si>
    <t>Gutierrez  Lopez Paola Guadalupe</t>
  </si>
  <si>
    <t>2268</t>
  </si>
  <si>
    <t>Magallon Gonzalez Valeria Guadalupe</t>
  </si>
  <si>
    <t>2269</t>
  </si>
  <si>
    <t>Marquez Solis Alejandro</t>
  </si>
  <si>
    <t>2272</t>
  </si>
  <si>
    <t>Vazquez Guerrero Ana Guadalupe</t>
  </si>
  <si>
    <t>2304</t>
  </si>
  <si>
    <t>Zaragoza Guzman Maria De La Luz</t>
  </si>
  <si>
    <t>2311</t>
  </si>
  <si>
    <t>Vargas Garin Angel</t>
  </si>
  <si>
    <t>2316</t>
  </si>
  <si>
    <t>Bobadilla Garcia Arturo</t>
  </si>
  <si>
    <t>Departamento 13 Escolares</t>
  </si>
  <si>
    <t>1496</t>
  </si>
  <si>
    <t>Santana Cruz Rosa Isely</t>
  </si>
  <si>
    <t>1623</t>
  </si>
  <si>
    <t>Alvarez Valenzuela Gloria</t>
  </si>
  <si>
    <t>1708</t>
  </si>
  <si>
    <t>Jimenez Granados Veronica</t>
  </si>
  <si>
    <t>1927</t>
  </si>
  <si>
    <t>Cervantes Serafin Nancy</t>
  </si>
  <si>
    <t>1957</t>
  </si>
  <si>
    <t>Collazo Esquivel Veronica</t>
  </si>
  <si>
    <t>1960</t>
  </si>
  <si>
    <t>Beleche  Garcia Beatriz</t>
  </si>
  <si>
    <t>1964</t>
  </si>
  <si>
    <t>Trujillo Alvarado Jesus Misael</t>
  </si>
  <si>
    <t>1976</t>
  </si>
  <si>
    <t>Perez Flores Maria Candelaria</t>
  </si>
  <si>
    <t>1985</t>
  </si>
  <si>
    <t>Arias Alvarez Marcela</t>
  </si>
  <si>
    <t>2035</t>
  </si>
  <si>
    <t>Jimenez Granados Sendy</t>
  </si>
  <si>
    <t>2041</t>
  </si>
  <si>
    <t>Rodriguez Sanchez Rubi Peregrina</t>
  </si>
  <si>
    <t>2078</t>
  </si>
  <si>
    <t>Figueroa Martinez Myriam Cecilia</t>
  </si>
  <si>
    <t>2081</t>
  </si>
  <si>
    <t>Ortiz Ortiz Regino Alfonso</t>
  </si>
  <si>
    <t>2085</t>
  </si>
  <si>
    <t>Valdivia Vitela Elena Isabel</t>
  </si>
  <si>
    <t>2139</t>
  </si>
  <si>
    <t>Angulo Lomeli Angelica</t>
  </si>
  <si>
    <t>2166</t>
  </si>
  <si>
    <t>Larios Proa Adriana Elizabeth</t>
  </si>
  <si>
    <t>2169</t>
  </si>
  <si>
    <t>Marquez Ortiz Araceli</t>
  </si>
  <si>
    <t>2185</t>
  </si>
  <si>
    <t>Barba Reynaga Arturo</t>
  </si>
  <si>
    <t>2188</t>
  </si>
  <si>
    <t>De Dios Santana Veronica Jazmin</t>
  </si>
  <si>
    <t>2227</t>
  </si>
  <si>
    <t>Buelna Marin Alondra Karina</t>
  </si>
  <si>
    <t>2239</t>
  </si>
  <si>
    <t>Diaz De Leon Diaz De Leon Imelda</t>
  </si>
  <si>
    <t>2241</t>
  </si>
  <si>
    <t>Mayoral Cabrera Adriana</t>
  </si>
  <si>
    <t>2255</t>
  </si>
  <si>
    <t>Torres Reyes Viviana</t>
  </si>
  <si>
    <t>2258</t>
  </si>
  <si>
    <t>Chavez Ramos Ricardo</t>
  </si>
  <si>
    <t>2262</t>
  </si>
  <si>
    <t>Villa Gonzalez Ofelia</t>
  </si>
  <si>
    <t>2273</t>
  </si>
  <si>
    <t>Dominguez  Guzman Elizabeth Guadalupe</t>
  </si>
  <si>
    <t>2274</t>
  </si>
  <si>
    <t>Estrada Esquivel Johana Monserrat</t>
  </si>
  <si>
    <t>2287</t>
  </si>
  <si>
    <t>Gonzalez Santacruz Adriana Margarita</t>
  </si>
  <si>
    <t>2293</t>
  </si>
  <si>
    <t>Vargas Medina Maria De Los Angeles</t>
  </si>
  <si>
    <t>2294</t>
  </si>
  <si>
    <t>Linares Lopez Mayra Lorena</t>
  </si>
  <si>
    <t>2296</t>
  </si>
  <si>
    <t>Padilla Quirarte Sonia</t>
  </si>
  <si>
    <t>2302</t>
  </si>
  <si>
    <t>Santana Cruz Bryan Isidro</t>
  </si>
  <si>
    <t>2303</t>
  </si>
  <si>
    <t>Davila Gonzalez Paola Carolina</t>
  </si>
  <si>
    <t>2306</t>
  </si>
  <si>
    <t>Santos Robles Claudia Rocio</t>
  </si>
  <si>
    <t>2309</t>
  </si>
  <si>
    <t>Alvarez Morales Ricardo De Jesus</t>
  </si>
  <si>
    <t>2310</t>
  </si>
  <si>
    <t>Gonzalez Angulo Luis Angel De Jesus</t>
  </si>
  <si>
    <t>2319</t>
  </si>
  <si>
    <t>Villa Gonzalez Rocio</t>
  </si>
  <si>
    <t>2325</t>
  </si>
  <si>
    <t>Rodriguez Aranda Jose De Jesus</t>
  </si>
  <si>
    <t>2327</t>
  </si>
  <si>
    <t>Cervantes Villa Cesar Esteban</t>
  </si>
  <si>
    <t>2331</t>
  </si>
  <si>
    <t>Perez  Castro  Ana Karina</t>
  </si>
  <si>
    <t>2334</t>
  </si>
  <si>
    <t>Gutierrez Luevanos Arcelia</t>
  </si>
  <si>
    <t>Departamento 15 Subdireccion Interdisciplinaria</t>
  </si>
  <si>
    <t>2238</t>
  </si>
  <si>
    <t>Romero Mena Nidia Jannette</t>
  </si>
  <si>
    <t xml:space="preserve">  =============</t>
  </si>
  <si>
    <t>Nómina Mensual Octubre</t>
  </si>
  <si>
    <t>Periodo 19 al 20 Quincenal del 01/10/2021 al 31/10/2021</t>
  </si>
  <si>
    <t>2251</t>
  </si>
  <si>
    <t>Jasso Meza Ana Jahve</t>
  </si>
  <si>
    <t>0440</t>
  </si>
  <si>
    <t>Alba Vega Carmen Leticia</t>
  </si>
  <si>
    <t>Nómina Mensual Septiembre</t>
  </si>
  <si>
    <t>Periodo 17 al 18 Quincenal del 01/09/2021 al 30/09/2021</t>
  </si>
  <si>
    <t>2222</t>
  </si>
  <si>
    <t>Diaz Chavez Jorge Ricardo</t>
  </si>
  <si>
    <t>2313</t>
  </si>
  <si>
    <t>Garcia Quezada Lourdes Stephanie Betsabe</t>
  </si>
  <si>
    <t>2284</t>
  </si>
  <si>
    <t>Hernandez Valle Omar Eduardo</t>
  </si>
  <si>
    <t>2203</t>
  </si>
  <si>
    <t>Gonzalez Andrade Flor Nayeli</t>
  </si>
  <si>
    <t>1922</t>
  </si>
  <si>
    <t>Murillo Padilla  Rosa Isela</t>
  </si>
  <si>
    <t>2230</t>
  </si>
  <si>
    <t>Ruiz Orozco Manuel Jesus</t>
  </si>
  <si>
    <t>0830</t>
  </si>
  <si>
    <t>Contreras Due&amp;as Leticia</t>
  </si>
  <si>
    <t>2215</t>
  </si>
  <si>
    <t>Ruvalcaba Martinez Elva Leticia</t>
  </si>
  <si>
    <t>2292</t>
  </si>
  <si>
    <t>Rivera Robles Mariela</t>
  </si>
  <si>
    <t>Villa Gonzalez  Rocio</t>
  </si>
  <si>
    <t>Nómina Mensual Agosto</t>
  </si>
  <si>
    <t>Periodo 15 al 16 Quincenal del 01/08/2021 al 31/08/2021</t>
  </si>
  <si>
    <t xml:space="preserve">I.S.R. </t>
  </si>
  <si>
    <t>2235</t>
  </si>
  <si>
    <t>Aguayo Orozco Christian</t>
  </si>
  <si>
    <t>2061</t>
  </si>
  <si>
    <t>Gomez Lazo Melany Dayana</t>
  </si>
  <si>
    <t>1333</t>
  </si>
  <si>
    <t>Martinez Lara Bertha</t>
  </si>
  <si>
    <t>Nomina Mensual Julio</t>
  </si>
  <si>
    <t>Periodo 13 al 14 Quincenal del 01/07/2021 al 31/07/2021</t>
  </si>
  <si>
    <t>1218</t>
  </si>
  <si>
    <t>Alfaro Magdaleno Alicia</t>
  </si>
  <si>
    <t>1380</t>
  </si>
  <si>
    <t>Ortiz Magaña Luis</t>
  </si>
  <si>
    <t>2275</t>
  </si>
  <si>
    <t>Ayala Jimenez Elena De Jesus</t>
  </si>
  <si>
    <t>Total Depto</t>
  </si>
  <si>
    <t>Periodo 11 al 12 Quincenal del 01/06/2021 al 30/06/2021</t>
  </si>
  <si>
    <t>Arce Araya Marta</t>
  </si>
  <si>
    <t>Nómina Mensual Junio</t>
  </si>
  <si>
    <t>Nómina Mensual Mayo</t>
  </si>
  <si>
    <t>Periodo 9 al 10 Quincenal del 01/05/2021 al 31/05/2021</t>
  </si>
  <si>
    <t>2285</t>
  </si>
  <si>
    <t>Anguiano Huerta Hugo Alejandro</t>
  </si>
  <si>
    <t>2288</t>
  </si>
  <si>
    <t>Rivera Gonzalez Gustavo Samuel</t>
  </si>
  <si>
    <t>2002</t>
  </si>
  <si>
    <t>Polanco Gonzalez Liliana</t>
  </si>
  <si>
    <t>0172</t>
  </si>
  <si>
    <t>Lopez Yepez Martin</t>
  </si>
  <si>
    <t>2016</t>
  </si>
  <si>
    <t>Plascencia Cardenas  Juan Carlos</t>
  </si>
  <si>
    <t>1816</t>
  </si>
  <si>
    <t>Torres Sandoval Juana</t>
  </si>
  <si>
    <t>Nómina Mensual Marzo</t>
  </si>
  <si>
    <t>Periodo 5 al 6 Quincenal del 01/03/2021 al 31/03/2021</t>
  </si>
  <si>
    <t>2210</t>
  </si>
  <si>
    <t>Flores Anaya Ivette</t>
  </si>
  <si>
    <t>2231</t>
  </si>
  <si>
    <t>Ramirez  Ceja  Rodolfo</t>
  </si>
  <si>
    <t>2286</t>
  </si>
  <si>
    <t>Becerra Topete Karla Mariela</t>
  </si>
  <si>
    <t>2299</t>
  </si>
  <si>
    <t>Magallon Delgado Silvia Gabriela</t>
  </si>
  <si>
    <t>2263</t>
  </si>
  <si>
    <t>Corral Seturino Pamela</t>
  </si>
  <si>
    <t>2156</t>
  </si>
  <si>
    <t>Ibañez  Torres Cristina</t>
  </si>
  <si>
    <t>2298</t>
  </si>
  <si>
    <t>Garcia Casillas  Carlos Manuel</t>
  </si>
  <si>
    <t>CONTPAQ i</t>
  </si>
  <si>
    <t xml:space="preserve">      NÓMINAS</t>
  </si>
  <si>
    <t>Lista de Raya (forma tabular)</t>
  </si>
  <si>
    <t>Fecha: 19/Mar/2021</t>
  </si>
  <si>
    <t>Periodo 1 al 2 Quincenal del 01/01/2021 al 31/01/2021</t>
  </si>
  <si>
    <t>Hora: 13:14:58:752</t>
  </si>
  <si>
    <t>Reg Pat IMSS: C1624456368</t>
  </si>
  <si>
    <t xml:space="preserve">RFC: ICA -870101-D3A </t>
  </si>
  <si>
    <t>Horas extras</t>
  </si>
  <si>
    <t>D. festivo/Descanso trabajado</t>
  </si>
  <si>
    <t>Ajuste en sueldos</t>
  </si>
  <si>
    <t>Aguinaldo</t>
  </si>
  <si>
    <t>Prima de antiguedad</t>
  </si>
  <si>
    <t>Suplencias</t>
  </si>
  <si>
    <t>I.S.R. antes de Subs al Empleo</t>
  </si>
  <si>
    <t>11.5% Pensiones del Estado</t>
  </si>
  <si>
    <t xml:space="preserve">    Reg. Pat. IMSS:  C1624456368</t>
  </si>
  <si>
    <t>1070</t>
  </si>
  <si>
    <t>Martinez Echeverria Rosa</t>
  </si>
  <si>
    <t>2007</t>
  </si>
  <si>
    <t>Hernandez Ochoa Ana Leida</t>
  </si>
  <si>
    <t>2270</t>
  </si>
  <si>
    <t>Marin Gonzalez Brenda Berenice</t>
  </si>
  <si>
    <t>2240</t>
  </si>
  <si>
    <t>Godoy Alvarado Paulina Elizabeth</t>
  </si>
  <si>
    <t>2300</t>
  </si>
  <si>
    <t>Martinez Lopez Wenceslao Gerardo</t>
  </si>
  <si>
    <t>Total Gral.</t>
  </si>
  <si>
    <t>Fecha: 22/Mar/2021</t>
  </si>
  <si>
    <t>Periodo 3 al 4 Quincenal del 01/02/2021 al 28/02/2021</t>
  </si>
  <si>
    <t>Hora: 13:59:40:931</t>
  </si>
  <si>
    <t>Fecha: 02/Ago/2021</t>
  </si>
  <si>
    <t>Periodo 7 al 8 Quincenal del 01/04/2021 al 30/04/2021</t>
  </si>
  <si>
    <t>Hora: 10:59:12:876</t>
  </si>
  <si>
    <t>Nomina Mensual Diciembre 2021</t>
  </si>
  <si>
    <t>Periodo Quincenal del 01/12/2021 al 31/12/2021</t>
  </si>
  <si>
    <t>Puntualidad</t>
  </si>
  <si>
    <t>Transporte</t>
  </si>
  <si>
    <t>Día festivo / descanso</t>
  </si>
  <si>
    <t>Vacaciones</t>
  </si>
  <si>
    <t>Prima de vacaciones</t>
  </si>
  <si>
    <t>Ajuste al Calendario</t>
  </si>
  <si>
    <t>Descanso trabajado</t>
  </si>
  <si>
    <t xml:space="preserve"> 1 DIRECCION</t>
  </si>
  <si>
    <t>ROBLES UREÑA SILVIA ROSALIA</t>
  </si>
  <si>
    <t>ESQUIVEL SOTO CARMEN</t>
  </si>
  <si>
    <t>BECERRA OLMOS ESMERALDA</t>
  </si>
  <si>
    <t>GUZMAN AGUILAR CLAUDIA MARGARITA</t>
  </si>
  <si>
    <t>GARCIA GUTIERREZ KARLA FERNANDA</t>
  </si>
  <si>
    <t>MELGAR CHAVEZ REBECA DEL CARMEN</t>
  </si>
  <si>
    <t>CORNEJO RUIZ MARIA GUADALUPE</t>
  </si>
  <si>
    <t>REYES PLASCENCIA ALFREDO RICARDO</t>
  </si>
  <si>
    <t>GUZMAN AGUILAR ROBERTO CARLOS</t>
  </si>
  <si>
    <t>INDA JAIME MARTHA GABRIELA</t>
  </si>
  <si>
    <t>ANDRADE ARELLANO KAREN YOCELYN</t>
  </si>
  <si>
    <t>2339</t>
  </si>
  <si>
    <t>CORONA VILLAFAÑA MELISSA</t>
  </si>
  <si>
    <t xml:space="preserve">  -----------------</t>
  </si>
  <si>
    <t xml:space="preserve"> 2 COORDINACION DE CONTABILIDAD</t>
  </si>
  <si>
    <t>IBARRA VIZCAINO ANA MARIA</t>
  </si>
  <si>
    <t>GARCIA HERNANDEZ THELMA PATRICIA</t>
  </si>
  <si>
    <t>TORRES QUEZADA PAULINA IVETTE</t>
  </si>
  <si>
    <t>LOMELI DELGADO CHRISTIAN EMMANUEL</t>
  </si>
  <si>
    <t xml:space="preserve"> 3 COORDINACION MEDICA</t>
  </si>
  <si>
    <t>SERRA RUIZ LETICIA</t>
  </si>
  <si>
    <t>DE LA GARZA CAMPERO LOURDES</t>
  </si>
  <si>
    <t>DE LA CRUZ BENITEZ MARIA GUADALUPE</t>
  </si>
  <si>
    <t>ESPARZA MALDONADO ALTAGRACIA</t>
  </si>
  <si>
    <t>BARAJAS RUIZ MA. DE LA LUZ</t>
  </si>
  <si>
    <t>RAMIREZ SANCHEZ NORMA AURORA</t>
  </si>
  <si>
    <t>CANDELARIO GARCIA MARGARITA</t>
  </si>
  <si>
    <t>MACIAS RAMOS TANIA EDITH</t>
  </si>
  <si>
    <t>HERNANDEZ SANTANA MARIA DEL CARMEN</t>
  </si>
  <si>
    <t>PEREZ LOPEZ RAQUEL</t>
  </si>
  <si>
    <t>HONORATO VAZQUEZ MARIA TERESA</t>
  </si>
  <si>
    <t>GALLARDO RUBIO ELIZABETH</t>
  </si>
  <si>
    <t>ROBLES CONTRERAS SANDRA MARIA</t>
  </si>
  <si>
    <t>PADIERNA JIMENEZ MARGARITA</t>
  </si>
  <si>
    <t>AGUILAR GIRON MAGDA VERONICA DE ROCIO</t>
  </si>
  <si>
    <t>MACIAS PEREZ JULIO ADRIAN</t>
  </si>
  <si>
    <t>GONZALEZ GUZMAN ELIZABETH</t>
  </si>
  <si>
    <t>PEREZ JARA BERTHA MARIA</t>
  </si>
  <si>
    <t>LOPEZ CERVANTES DELIA MARGARITA</t>
  </si>
  <si>
    <t>GIL MOTA ANAID LIZBETH</t>
  </si>
  <si>
    <t>GARCIA CALVARIO MARIA DE LOS ANGELES</t>
  </si>
  <si>
    <t>GONZALEZ AVILA DAFNEE MICHELE</t>
  </si>
  <si>
    <t>GOMEZ HERNANDEZ KAREN ANAHI</t>
  </si>
  <si>
    <t>REYNAGA BERUMEN ERICK FERNANDO</t>
  </si>
  <si>
    <t>GUZMAN GARCIA GABRIELA NOEMI</t>
  </si>
  <si>
    <t xml:space="preserve"> 4 Personal</t>
  </si>
  <si>
    <t>GARAVITO AGUIRRE GERARDO</t>
  </si>
  <si>
    <t>CHAVEZ SANCHEZ DENISE MARGARITA</t>
  </si>
  <si>
    <t>CABEZAS RUVALCABA BETSABE</t>
  </si>
  <si>
    <t>CABRALES LAGOS GEORGINA INES</t>
  </si>
  <si>
    <t>MAGALLON DELGADO MARIA DE LOS ANGELES</t>
  </si>
  <si>
    <t>GONZALEZ GARCIA SUSANA</t>
  </si>
  <si>
    <t>CORONA VILLAFAÑA MARIA FERNANDA</t>
  </si>
  <si>
    <t>CERVANTES FERNANDEZ ELIEZER MISAEL</t>
  </si>
  <si>
    <t>PUGA GONZALEZ GERARDO</t>
  </si>
  <si>
    <t>FREGOSO RODRIGUEZ CLAUDIA</t>
  </si>
  <si>
    <t>ANDRADE RAMIREZ LAURA FERNANDA</t>
  </si>
  <si>
    <t>HERNANDEZ VILLANUEVA BENJAMIN</t>
  </si>
  <si>
    <t xml:space="preserve"> 5 COORDINACION DE TRABAJO SOCIAL</t>
  </si>
  <si>
    <t>PIZANO VEGA MARIA DEL CARMEN</t>
  </si>
  <si>
    <t>MEDINA ORTEGA CLAUDIA LETICIA</t>
  </si>
  <si>
    <t>MEDINA CORONA MARTHA ISABEL</t>
  </si>
  <si>
    <t>MARTINEZ VAZQUEZ TERESA DE JESUS</t>
  </si>
  <si>
    <t>GONZALEZ PEREZ LAURA GUADALUPE</t>
  </si>
  <si>
    <t>2338</t>
  </si>
  <si>
    <t>PEÑA GONZALEZ VERONICA NOEMI</t>
  </si>
  <si>
    <t xml:space="preserve"> 6 PSICOLOGIA</t>
  </si>
  <si>
    <t>GARCIA RUBIO MARIA PATRICIA</t>
  </si>
  <si>
    <t>PEREZ HERNANDEZ MAYRA LORENA</t>
  </si>
  <si>
    <t>LOMELI FERNANDEZ CECILIA NAYELI</t>
  </si>
  <si>
    <t>CASTRO MUNGUIA JOSUE DAVID</t>
  </si>
  <si>
    <t>COLLAZO ESQUIVEL SONIA</t>
  </si>
  <si>
    <t>PEREZ UREÑA LAYZA LIZETH</t>
  </si>
  <si>
    <t>RODRIGUEZ MARTINEZ YOLLOTZIN NIKTE</t>
  </si>
  <si>
    <t>CASTAÑEDA CARRION NORMA</t>
  </si>
  <si>
    <t>AHUMADA CURIEL YESENIA</t>
  </si>
  <si>
    <t xml:space="preserve"> 7 COORDINACION DE SERVICIOS GENERALES</t>
  </si>
  <si>
    <t>LOPEZ ORTIZ JOSE DEL CARMEN</t>
  </si>
  <si>
    <t>TOLENTINO CABRERA CRISTORREY</t>
  </si>
  <si>
    <t>RODRIGUEZ GARCIA ANGELICA</t>
  </si>
  <si>
    <t>NUÑO GONZALEZ ANTONIO</t>
  </si>
  <si>
    <t>MONTES CARDENAS JAVIER</t>
  </si>
  <si>
    <t>RAMIREZ SANCHEZ JUAN CARLOS</t>
  </si>
  <si>
    <t>CRUZ MARTINEZ SALVADOR</t>
  </si>
  <si>
    <t>MEZA GONZALEZ JAIME ADRIAN</t>
  </si>
  <si>
    <t>VASQUEZ SALCEDO HUGO ALEJANDRO</t>
  </si>
  <si>
    <t>BEAS ZARATE JAVIER GUSTAVO</t>
  </si>
  <si>
    <t>CERVANTES CAMACHO JOSE GUADALUPE</t>
  </si>
  <si>
    <t>MENDOZA FRIAS JUAN CARLOS</t>
  </si>
  <si>
    <t>HERNANDEZ GONZALEZ MARTIN</t>
  </si>
  <si>
    <t>HERRERA MEDINA PERLA ROCIO</t>
  </si>
  <si>
    <t>CERVANTES CAMACHO LUIS ALBERTO</t>
  </si>
  <si>
    <t>BARAJAS SAUCEDO JOSE MANUEL</t>
  </si>
  <si>
    <t>DAVILA DELGADILLO MANUEL</t>
  </si>
  <si>
    <t>GONZALEZ ABARCA HECTOR</t>
  </si>
  <si>
    <t>HERNANDEZ GUTIERREZ CESAR</t>
  </si>
  <si>
    <t>MORONES VELAZQUEZ FERNANDO DE JESUS</t>
  </si>
  <si>
    <t>MANZO GONZALEZ RAMIRO DE JESUS</t>
  </si>
  <si>
    <t>GONZALEZ GARCIA OSCAR MANUEL</t>
  </si>
  <si>
    <t>GONZALEZ GOMEZ GUILLERMO</t>
  </si>
  <si>
    <t>MARQUEZ OLIVARES LUIS ARMANDO</t>
  </si>
  <si>
    <t>2340</t>
  </si>
  <si>
    <t>HERNANDEZ MASCORRO MIGUEL ANGEL</t>
  </si>
  <si>
    <t xml:space="preserve"> 8 COORDINACION DE COMEDOR Y COCINA</t>
  </si>
  <si>
    <t>ORTEGA GONZALEZ IRMA</t>
  </si>
  <si>
    <t>SANCHEZ GARCIA MARIA DE LOURDES</t>
  </si>
  <si>
    <t>DIAZ HUANTE MELANIA</t>
  </si>
  <si>
    <t>GARCIA FALCON MARIA SOLEDAD</t>
  </si>
  <si>
    <t>NAVARRO MACIEL ANGELICA</t>
  </si>
  <si>
    <t>SALAZAR PEREZ NORMA ANGELICA</t>
  </si>
  <si>
    <t>CHAVEZ MOYA MARIA DEL REFUGIO</t>
  </si>
  <si>
    <t>RIVERA GOMEZ ANA MA. DE JESUS</t>
  </si>
  <si>
    <t>ARCINIEGA TABARES SONIA ELIZABETH</t>
  </si>
  <si>
    <t>LAMAS MOJARRO MA. DEL CARMEN</t>
  </si>
  <si>
    <t>VARGAS MUÑOZ CRISTINA ELIZABETH</t>
  </si>
  <si>
    <t>SANCHEZ DIAZ ADRIANA</t>
  </si>
  <si>
    <t>MONTAÑO IBARRA ADRIANA</t>
  </si>
  <si>
    <t>HERNANDEZ DE LEON KAREN SARAI HAIDEE</t>
  </si>
  <si>
    <t>HERRERA TORRES ERIKA YADIRA</t>
  </si>
  <si>
    <t>MORALES ROLON JUAN JOSE</t>
  </si>
  <si>
    <t>HERNANDEZ ACOSTA ERIKA ELIZABETH</t>
  </si>
  <si>
    <t>DOMINGUEZ DURAN MONICA ALEJANDRA</t>
  </si>
  <si>
    <t>PRIETO ALANIZ MARGARITA</t>
  </si>
  <si>
    <t>ULLOA ALMARAZ GUILLERMO</t>
  </si>
  <si>
    <t>GOMEZ TRUJILLO JULIO CESAR</t>
  </si>
  <si>
    <t>GOMEZ LAZO MARISOL</t>
  </si>
  <si>
    <t xml:space="preserve"> 9 Servicios</t>
  </si>
  <si>
    <t>GONZALEZ CHAVEZ MARIA LUISA</t>
  </si>
  <si>
    <t>BELTRAN LOPEZ MIGUEL ALEJANDRO</t>
  </si>
  <si>
    <t>VAZQUEZ SOTO FRANCISCO</t>
  </si>
  <si>
    <t>LOPEZ  ARMANDO ELIGIO</t>
  </si>
  <si>
    <t>CORONA AVALOS BLANCA ARGELIA</t>
  </si>
  <si>
    <t>LEON ARREOLA ROBERTO CARLOS</t>
  </si>
  <si>
    <t xml:space="preserve"> 10 Lavandería</t>
  </si>
  <si>
    <t>VENTURA MEDINA DANIEL ALEJANDRO</t>
  </si>
  <si>
    <t>MIRAMONTES MENDEZ EMMANUEL</t>
  </si>
  <si>
    <t xml:space="preserve"> 11 Lactantes y Maternal</t>
  </si>
  <si>
    <t>HERNANDEZ FUENTES MARIA TRINIDAD</t>
  </si>
  <si>
    <t>RAMOS GONZALEZ EVA</t>
  </si>
  <si>
    <t>ORTIZ DE LEON JACINTA</t>
  </si>
  <si>
    <t>SANCHEZ ALVAREZ RODRIGUEZ AMALIA MANUELA</t>
  </si>
  <si>
    <t>PEREZ GONZALEZ BERNARDINA</t>
  </si>
  <si>
    <t>MENDOZA LLAMAS CELIA</t>
  </si>
  <si>
    <t>CEDANO CORONA ZERAFINA</t>
  </si>
  <si>
    <t>GONZALEZ NERI MARIA ANSELMA</t>
  </si>
  <si>
    <t>AGUILAR RAMIREZ BLANCA ESTELA</t>
  </si>
  <si>
    <t>ROSALES PEREZ CARMEN</t>
  </si>
  <si>
    <t>SANTIAGO CAMPOS JUANA</t>
  </si>
  <si>
    <t>NAVARRO GUTIERREZ SANDRA NEYELY</t>
  </si>
  <si>
    <t>TAMAYO ALONSO MARIA DEL CARMEN</t>
  </si>
  <si>
    <t>AGUILAR ORNELAS SILVIA MARIANA</t>
  </si>
  <si>
    <t>RODRIGUEZ RAMIREZ ALMA GABRIELA</t>
  </si>
  <si>
    <t>RIVERA ARREOLA MARIBEL ELIZABETH</t>
  </si>
  <si>
    <t>MARTINEZ NAVARRO JUANA</t>
  </si>
  <si>
    <t>GRAJEDA CASTILLO LIZETH ANAI</t>
  </si>
  <si>
    <t>LOPEZ PEREZ GUADALUPE</t>
  </si>
  <si>
    <t>RAZO RIVERA ANA LAURA</t>
  </si>
  <si>
    <t>CASTILLO ALVARADO MARIA IVETTE</t>
  </si>
  <si>
    <t>SANCHEZ CASTRO LILIA PATRICIA</t>
  </si>
  <si>
    <t>GARFIAS TALAVERA MARIA LAURA</t>
  </si>
  <si>
    <t>VERA PACHECO PATRICIA</t>
  </si>
  <si>
    <t>SOLIS RUELAS AMPARO</t>
  </si>
  <si>
    <t>RUIZ GARCIA ROSA LAURA</t>
  </si>
  <si>
    <t>MORA MORALES MARIANA</t>
  </si>
  <si>
    <t>ESQUIVEL OLIDEN MARIA CRISTINA</t>
  </si>
  <si>
    <t>MARQUEZ LEON MONICA</t>
  </si>
  <si>
    <t>MEJIA AGUILAR BIBIANA ALEJANDRA</t>
  </si>
  <si>
    <t>PEREZ ROJAS OLIVIA SELENE</t>
  </si>
  <si>
    <t>HERNANDEZ DELGADO REYNA ARELI</t>
  </si>
  <si>
    <t>AGUILERA VILLARUEL ROSA IMELDA</t>
  </si>
  <si>
    <t>LOZANO SALAS GABRIELA NOEMI</t>
  </si>
  <si>
    <t>GARIN IBARRA YESENIA GUADALUPE</t>
  </si>
  <si>
    <t>PATIÑO NAVARRO SONIA</t>
  </si>
  <si>
    <t>RUVALCABA IÑIGUEZ CRISTINA NAYELLY</t>
  </si>
  <si>
    <t>VAZQUEZ RAMIREZ ROCIO</t>
  </si>
  <si>
    <t>DIAZ MALDONADO GABRIELA CAROLINA</t>
  </si>
  <si>
    <t>RAZON BARAJAS VERONICA</t>
  </si>
  <si>
    <t>HURTADO GARCIA MARTHA MARICELA</t>
  </si>
  <si>
    <t>RAMIREZ GRANADOS JOSEFINA</t>
  </si>
  <si>
    <t>REA LOPEZ PAULINA MONTSERRAT</t>
  </si>
  <si>
    <t>VALDOVINOS TORRES JUAN CARLOS</t>
  </si>
  <si>
    <t xml:space="preserve"> 12 PreXEscolares</t>
  </si>
  <si>
    <t>GONZALEZ MEJIA MAURA</t>
  </si>
  <si>
    <t>GONZALEZ AMERICANO MARIA TRINIDAD</t>
  </si>
  <si>
    <t>CORTES AGUILAR OLIVIER</t>
  </si>
  <si>
    <t>SANCHEZ CASTILLO MIRIAM SUSANA</t>
  </si>
  <si>
    <t>TORIBIO RAMOS MARIA GUADALUPE</t>
  </si>
  <si>
    <t>LUNA DE LA CRUZ MARIA JOSEFINA</t>
  </si>
  <si>
    <t>CARRILLO GONZALEZ LAURA MARGARITA</t>
  </si>
  <si>
    <t>CORONADO BENITEZ BLANCA NELIDA</t>
  </si>
  <si>
    <t>TRINIDAD BLANCO LUCIA</t>
  </si>
  <si>
    <t>RAMIREZ BARRETO MIRYAM</t>
  </si>
  <si>
    <t>SOLIS BALTAZAR EDITH</t>
  </si>
  <si>
    <t>CARRILLO BIMBELA DIANA IVETTE</t>
  </si>
  <si>
    <t>RETANA MANRIQUEZ VIRIDIANA ROSALBA</t>
  </si>
  <si>
    <t>ARCE ARAYA MARTA DEL CARMEN</t>
  </si>
  <si>
    <t>TIRADO FUENTES ARACELI</t>
  </si>
  <si>
    <t>DIAZ MORALES SANDRA</t>
  </si>
  <si>
    <t>OLMEDO ALCALA JESSICA ESMERALDA</t>
  </si>
  <si>
    <t>GUTIERREZ LOPEZ PAOLA GUADALUPE</t>
  </si>
  <si>
    <t>MAGALLON GONZALEZ VALERIA GUADALUPE</t>
  </si>
  <si>
    <t>MARQUEZ SOLIS ALEJANDRO</t>
  </si>
  <si>
    <t>VAZQUEZ GUERRERO ANA GUADALUPE</t>
  </si>
  <si>
    <t>ZARAGOZA GUZMAN MARIA DE LA LUZ</t>
  </si>
  <si>
    <t>VARGAS GARIN ANGEL</t>
  </si>
  <si>
    <t>BOBADILLA GARCIA ARTURO</t>
  </si>
  <si>
    <t xml:space="preserve"> 13 Escolares</t>
  </si>
  <si>
    <t>SANTANA CRUZ ROSA ISELY</t>
  </si>
  <si>
    <t>ALVAREZ VALENZUELA GLORIA</t>
  </si>
  <si>
    <t>JIMENEZ GRANADOS VERONICA</t>
  </si>
  <si>
    <t>CERVANTES SERAFIN NANCY</t>
  </si>
  <si>
    <t>COLLAZO ESQUIVEL VERONICA</t>
  </si>
  <si>
    <t>BELECHE GARCIA BEATRIZ</t>
  </si>
  <si>
    <t>TRUJILLO ALVARADO JESUS MISAEL</t>
  </si>
  <si>
    <t>PEREZ FLORES MARIA CANDELARIA</t>
  </si>
  <si>
    <t>ARIAS ALVAREZ MARCELA</t>
  </si>
  <si>
    <t>JIMENEZ GRANADOS SENDY</t>
  </si>
  <si>
    <t>RODRIGUEZ SANCHEZ RUBI PEREGRINA</t>
  </si>
  <si>
    <t>FIGUEROA MARTINEZ MYRIAM CECILIA</t>
  </si>
  <si>
    <t>ORTIZ ORTIZ REGINO ALFONSO</t>
  </si>
  <si>
    <t>VALDIVIA VITELA ELENA ISABEL</t>
  </si>
  <si>
    <t>ANGULO LOMELI ANGELICA</t>
  </si>
  <si>
    <t>LARIOS PROA ADRIANA ELIZABETH</t>
  </si>
  <si>
    <t>MARQUEZ ORTIZ ARACELI</t>
  </si>
  <si>
    <t>BARBA REYNAGA ARTURO</t>
  </si>
  <si>
    <t>DE DIOS SANTANA VERONICA JAZMIN</t>
  </si>
  <si>
    <t>BUELNA MARIN ALONDRA KARINA</t>
  </si>
  <si>
    <t>DIAZ DE LEON DIAZ DE LEON IMELDA</t>
  </si>
  <si>
    <t>MAYORAL CABRERA ADRIANA</t>
  </si>
  <si>
    <t>TORRES REYES VIVIANA</t>
  </si>
  <si>
    <t>CHAVEZ RAMOS RICARDO</t>
  </si>
  <si>
    <t>VILLA GONZALEZ OFELIA</t>
  </si>
  <si>
    <t>DOMINGUEZ GUZMAN ELIZABETH GUADALUPE</t>
  </si>
  <si>
    <t>ESTRADA ESQUIVEL JOHANA MONSERRAT</t>
  </si>
  <si>
    <t>GONZALEZ SANTA CRUZ ADRIANA MARGARITA</t>
  </si>
  <si>
    <t>VARGAS MEDINA MARIA DE LOS ANGELES</t>
  </si>
  <si>
    <t>LINARES LOPEZ MAYRA LORENA</t>
  </si>
  <si>
    <t>PADILLA QUIRARTE SONIA</t>
  </si>
  <si>
    <t>SANTANA CRUZ BRYAN ISIDRO</t>
  </si>
  <si>
    <t>DAVILA GONZALEZ PAOLA CAROLINA</t>
  </si>
  <si>
    <t>SANTOS ROBLES CLAUDIA ROCIO</t>
  </si>
  <si>
    <t>ALVAREZ MORALES RICARDO DE JESUS</t>
  </si>
  <si>
    <t>GONZALEZ ANGULO LUIS ANGEL DE JESUS</t>
  </si>
  <si>
    <t>VILLA GONZALEZ ROCIO</t>
  </si>
  <si>
    <t>RODRIGUEZ ARANDA JOSE DE JESUS</t>
  </si>
  <si>
    <t>CERVANTES VILLA CESAR ESTEBAN</t>
  </si>
  <si>
    <t>PEREZ CASTRO ANA KARINA</t>
  </si>
  <si>
    <t>GUTIERREZ LUEVANOS ARCELIA</t>
  </si>
  <si>
    <t xml:space="preserve"> 15 Subdireccion Interdisciplinaria</t>
  </si>
  <si>
    <t>ROMERO MENA NIDIA JANNETTE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</si>
</sst>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  <font>
      <b/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 applyAlignment="1">
      <alignment horizontal="center"/>
    </xf>
    <xf numFmtId="164" fontId="3" fillId="0" borderId="0" xfId="0" applyNumberFormat="1" applyFont="1"/>
    <xf numFmtId="49" fontId="4" fillId="0" borderId="0" xfId="0" applyNumberFormat="1" applyFont="1" applyAlignment="1">
      <alignment horizontal="center" vertical="top"/>
    </xf>
    <xf numFmtId="49" fontId="3" fillId="0" borderId="0" xfId="0" applyNumberFormat="1" applyFont="1"/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Fill="1"/>
    <xf numFmtId="49" fontId="3" fillId="0" borderId="0" xfId="0" applyNumberFormat="1" applyFont="1" applyAlignment="1">
      <alignment horizontal="right"/>
    </xf>
    <xf numFmtId="164" fontId="8" fillId="0" borderId="0" xfId="0" applyNumberFormat="1" applyFont="1"/>
    <xf numFmtId="164" fontId="3" fillId="0" borderId="0" xfId="0" applyNumberFormat="1" applyFont="1" applyFill="1" applyAlignment="1">
      <alignment horizontal="right"/>
    </xf>
    <xf numFmtId="164" fontId="3" fillId="3" borderId="0" xfId="0" applyNumberFormat="1" applyFont="1" applyFill="1"/>
    <xf numFmtId="164" fontId="3" fillId="4" borderId="0" xfId="0" applyNumberFormat="1" applyFont="1" applyFill="1"/>
    <xf numFmtId="49" fontId="1" fillId="0" borderId="0" xfId="0" applyNumberFormat="1" applyFont="1" applyAlignment="1">
      <alignment horizontal="centerContinuous"/>
    </xf>
    <xf numFmtId="0" fontId="3" fillId="0" borderId="0" xfId="0" applyFont="1"/>
    <xf numFmtId="49" fontId="4" fillId="0" borderId="0" xfId="0" applyNumberFormat="1" applyFont="1" applyAlignment="1">
      <alignment horizontal="centerContinuous" vertical="top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8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49" fontId="3" fillId="0" borderId="0" xfId="0" applyNumberFormat="1" applyFont="1" applyFill="1"/>
    <xf numFmtId="49" fontId="8" fillId="0" borderId="0" xfId="0" applyNumberFormat="1" applyFont="1" applyFill="1" applyAlignment="1">
      <alignment horizontal="left"/>
    </xf>
    <xf numFmtId="49" fontId="8" fillId="0" borderId="0" xfId="0" applyNumberFormat="1" applyFont="1" applyFill="1"/>
    <xf numFmtId="0" fontId="3" fillId="0" borderId="0" xfId="0" applyFont="1" applyAlignment="1">
      <alignment horizontal="left"/>
    </xf>
    <xf numFmtId="49" fontId="10" fillId="0" borderId="0" xfId="0" applyNumberFormat="1" applyFont="1"/>
    <xf numFmtId="164" fontId="14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6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1"/>
  <sheetViews>
    <sheetView zoomScale="110" zoomScaleNormal="110" workbookViewId="0">
      <pane ySplit="8" topLeftCell="A9" activePane="bottomLeft" state="frozen"/>
      <selection pane="bottomLeft" activeCell="R12" sqref="R12"/>
    </sheetView>
  </sheetViews>
  <sheetFormatPr baseColWidth="10" defaultRowHeight="11.25" x14ac:dyDescent="0.2"/>
  <cols>
    <col min="1" max="1" width="12.28515625" style="4" customWidth="1"/>
    <col min="2" max="2" width="30.7109375" style="20" customWidth="1"/>
    <col min="3" max="28" width="15.7109375" style="20" customWidth="1"/>
    <col min="29" max="16384" width="11.42578125" style="20"/>
  </cols>
  <sheetData>
    <row r="1" spans="1:18" ht="18" customHeight="1" x14ac:dyDescent="0.25">
      <c r="A1" s="19" t="s">
        <v>572</v>
      </c>
      <c r="B1" s="36" t="s">
        <v>0</v>
      </c>
      <c r="C1" s="37"/>
      <c r="D1" s="37"/>
      <c r="E1" s="37"/>
      <c r="F1" s="37"/>
    </row>
    <row r="2" spans="1:18" ht="24.95" customHeight="1" x14ac:dyDescent="0.2">
      <c r="A2" s="21" t="s">
        <v>573</v>
      </c>
      <c r="B2" s="38" t="s">
        <v>1</v>
      </c>
      <c r="C2" s="39"/>
      <c r="D2" s="39"/>
      <c r="E2" s="39"/>
      <c r="F2" s="39"/>
    </row>
    <row r="3" spans="1:18" ht="15.75" x14ac:dyDescent="0.25">
      <c r="B3" s="40" t="s">
        <v>574</v>
      </c>
      <c r="C3" s="37"/>
      <c r="D3" s="37"/>
      <c r="E3" s="37"/>
      <c r="F3" s="37"/>
      <c r="G3" s="26" t="s">
        <v>575</v>
      </c>
    </row>
    <row r="4" spans="1:18" ht="15" x14ac:dyDescent="0.25">
      <c r="B4" s="41" t="s">
        <v>576</v>
      </c>
      <c r="C4" s="37"/>
      <c r="D4" s="37"/>
      <c r="E4" s="37"/>
      <c r="F4" s="37"/>
      <c r="G4" s="26" t="s">
        <v>577</v>
      </c>
    </row>
    <row r="5" spans="1:18" x14ac:dyDescent="0.2">
      <c r="B5" s="33" t="s">
        <v>578</v>
      </c>
    </row>
    <row r="6" spans="1:18" x14ac:dyDescent="0.2">
      <c r="B6" s="33" t="s">
        <v>579</v>
      </c>
    </row>
    <row r="8" spans="1:18" s="25" customFormat="1" ht="34.5" thickBot="1" x14ac:dyDescent="0.25">
      <c r="A8" s="5" t="s">
        <v>4</v>
      </c>
      <c r="B8" s="22" t="s">
        <v>5</v>
      </c>
      <c r="C8" s="22" t="s">
        <v>6</v>
      </c>
      <c r="D8" s="22" t="s">
        <v>581</v>
      </c>
      <c r="E8" s="22" t="s">
        <v>7</v>
      </c>
      <c r="F8" s="22" t="s">
        <v>583</v>
      </c>
      <c r="G8" s="22" t="s">
        <v>8</v>
      </c>
      <c r="H8" s="22" t="s">
        <v>585</v>
      </c>
      <c r="I8" s="22" t="s">
        <v>580</v>
      </c>
      <c r="J8" s="22" t="s">
        <v>9</v>
      </c>
      <c r="K8" s="22" t="s">
        <v>10</v>
      </c>
      <c r="L8" s="23" t="s">
        <v>11</v>
      </c>
      <c r="M8" s="23" t="s">
        <v>12</v>
      </c>
      <c r="N8" s="22" t="s">
        <v>586</v>
      </c>
      <c r="O8" s="22" t="s">
        <v>587</v>
      </c>
      <c r="P8" s="23" t="s">
        <v>15</v>
      </c>
      <c r="Q8" s="23" t="s">
        <v>16</v>
      </c>
      <c r="R8" s="24" t="s">
        <v>17</v>
      </c>
    </row>
    <row r="9" spans="1:18" ht="12" thickTop="1" x14ac:dyDescent="0.2"/>
    <row r="11" spans="1:18" x14ac:dyDescent="0.2">
      <c r="A11" s="34" t="s">
        <v>588</v>
      </c>
    </row>
    <row r="13" spans="1:18" x14ac:dyDescent="0.2">
      <c r="A13" s="10" t="s">
        <v>18</v>
      </c>
    </row>
    <row r="14" spans="1:18" x14ac:dyDescent="0.2">
      <c r="A14" s="4" t="s">
        <v>532</v>
      </c>
      <c r="B14" s="20" t="s">
        <v>533</v>
      </c>
      <c r="C14" s="2">
        <v>10715.4</v>
      </c>
      <c r="D14" s="2">
        <v>0</v>
      </c>
      <c r="E14" s="2">
        <v>200</v>
      </c>
      <c r="F14" s="2">
        <v>0</v>
      </c>
      <c r="G14" s="2">
        <v>719</v>
      </c>
      <c r="H14" s="2">
        <v>0</v>
      </c>
      <c r="I14" s="2">
        <v>0</v>
      </c>
      <c r="J14" s="2">
        <v>497</v>
      </c>
      <c r="K14" s="2">
        <v>708.5</v>
      </c>
      <c r="L14" s="2">
        <v>0</v>
      </c>
      <c r="M14" s="2">
        <v>12839.9</v>
      </c>
      <c r="N14" s="2">
        <v>1332.98</v>
      </c>
      <c r="O14" s="2">
        <v>1232.28</v>
      </c>
      <c r="P14" s="2">
        <v>2000.14</v>
      </c>
      <c r="Q14" s="2">
        <v>5898.38</v>
      </c>
      <c r="R14" s="2">
        <v>8274.5</v>
      </c>
    </row>
    <row r="15" spans="1:18" x14ac:dyDescent="0.2">
      <c r="A15" s="4" t="s">
        <v>19</v>
      </c>
      <c r="B15" s="20" t="s">
        <v>20</v>
      </c>
      <c r="C15" s="2">
        <v>11499</v>
      </c>
      <c r="D15" s="2">
        <v>0</v>
      </c>
      <c r="E15" s="2">
        <v>200</v>
      </c>
      <c r="F15" s="2">
        <v>0</v>
      </c>
      <c r="G15" s="2">
        <v>820</v>
      </c>
      <c r="H15" s="2">
        <v>0</v>
      </c>
      <c r="I15" s="2">
        <v>0</v>
      </c>
      <c r="J15" s="2">
        <v>510</v>
      </c>
      <c r="K15" s="2">
        <v>283.39999999999998</v>
      </c>
      <c r="L15" s="2">
        <v>0</v>
      </c>
      <c r="M15" s="2">
        <v>13312.4</v>
      </c>
      <c r="N15" s="2">
        <v>1422.92</v>
      </c>
      <c r="O15" s="2">
        <v>1322.38</v>
      </c>
      <c r="P15" s="2">
        <v>-0.4</v>
      </c>
      <c r="Q15" s="2">
        <v>2744.9</v>
      </c>
      <c r="R15" s="2">
        <v>10567.5</v>
      </c>
    </row>
    <row r="16" spans="1:18" x14ac:dyDescent="0.2">
      <c r="A16" s="4" t="s">
        <v>23</v>
      </c>
      <c r="B16" s="20" t="s">
        <v>24</v>
      </c>
      <c r="C16" s="2">
        <v>11760</v>
      </c>
      <c r="D16" s="2">
        <v>0</v>
      </c>
      <c r="E16" s="2">
        <v>0</v>
      </c>
      <c r="F16" s="2">
        <v>0</v>
      </c>
      <c r="G16" s="2">
        <v>825</v>
      </c>
      <c r="H16" s="2">
        <v>0</v>
      </c>
      <c r="I16" s="2">
        <v>0</v>
      </c>
      <c r="J16" s="2">
        <v>517</v>
      </c>
      <c r="K16" s="2">
        <v>0</v>
      </c>
      <c r="L16" s="2">
        <v>0</v>
      </c>
      <c r="M16" s="2">
        <v>13102</v>
      </c>
      <c r="N16" s="2">
        <v>1253.8399999999999</v>
      </c>
      <c r="O16" s="2">
        <v>1277.98</v>
      </c>
      <c r="P16" s="2">
        <v>649.99</v>
      </c>
      <c r="Q16" s="2">
        <v>3181.81</v>
      </c>
      <c r="R16" s="2">
        <v>9216.5</v>
      </c>
    </row>
    <row r="17" spans="1:18" x14ac:dyDescent="0.2">
      <c r="A17" s="4" t="s">
        <v>502</v>
      </c>
      <c r="B17" s="20" t="s">
        <v>503</v>
      </c>
      <c r="C17" s="2">
        <v>11499</v>
      </c>
      <c r="D17" s="2">
        <v>0</v>
      </c>
      <c r="E17" s="2">
        <v>0</v>
      </c>
      <c r="F17" s="2">
        <v>0</v>
      </c>
      <c r="G17" s="2">
        <v>820</v>
      </c>
      <c r="H17" s="2">
        <v>0</v>
      </c>
      <c r="I17" s="2">
        <v>0</v>
      </c>
      <c r="J17" s="2">
        <v>510</v>
      </c>
      <c r="K17" s="2">
        <v>0</v>
      </c>
      <c r="L17" s="2">
        <v>0</v>
      </c>
      <c r="M17" s="2">
        <v>12829</v>
      </c>
      <c r="N17" s="2">
        <v>1331.02</v>
      </c>
      <c r="O17" s="2">
        <v>1322.38</v>
      </c>
      <c r="P17" s="2">
        <v>1589.6000000000001</v>
      </c>
      <c r="Q17" s="2">
        <v>4243</v>
      </c>
      <c r="R17" s="2">
        <v>8586</v>
      </c>
    </row>
    <row r="18" spans="1:18" x14ac:dyDescent="0.2">
      <c r="A18" s="4" t="s">
        <v>25</v>
      </c>
      <c r="B18" s="20" t="s">
        <v>26</v>
      </c>
      <c r="C18" s="2">
        <v>11499</v>
      </c>
      <c r="D18" s="2">
        <v>0</v>
      </c>
      <c r="E18" s="2">
        <v>0</v>
      </c>
      <c r="F18" s="2">
        <v>0</v>
      </c>
      <c r="G18" s="2">
        <v>820</v>
      </c>
      <c r="H18" s="2">
        <v>0</v>
      </c>
      <c r="I18" s="2">
        <v>0</v>
      </c>
      <c r="J18" s="2">
        <v>510</v>
      </c>
      <c r="K18" s="2">
        <v>0</v>
      </c>
      <c r="L18" s="2">
        <v>0</v>
      </c>
      <c r="M18" s="2">
        <v>12829</v>
      </c>
      <c r="N18" s="2">
        <v>1331.02</v>
      </c>
      <c r="O18" s="2">
        <v>1322.38</v>
      </c>
      <c r="P18" s="2">
        <v>0.1</v>
      </c>
      <c r="Q18" s="2">
        <v>2653.5</v>
      </c>
      <c r="R18" s="2">
        <v>10175.5</v>
      </c>
    </row>
    <row r="19" spans="1:18" x14ac:dyDescent="0.2">
      <c r="A19" s="4" t="s">
        <v>524</v>
      </c>
      <c r="B19" s="20" t="s">
        <v>525</v>
      </c>
      <c r="C19" s="2">
        <v>39022.800000000003</v>
      </c>
      <c r="D19" s="2">
        <v>0</v>
      </c>
      <c r="E19" s="2">
        <v>0</v>
      </c>
      <c r="F19" s="2">
        <v>0</v>
      </c>
      <c r="G19" s="2">
        <v>3616</v>
      </c>
      <c r="H19" s="2">
        <v>0</v>
      </c>
      <c r="I19" s="2">
        <v>0</v>
      </c>
      <c r="J19" s="2">
        <v>2598</v>
      </c>
      <c r="K19" s="2">
        <v>0</v>
      </c>
      <c r="L19" s="2">
        <v>0</v>
      </c>
      <c r="M19" s="2">
        <v>45236.800000000003</v>
      </c>
      <c r="N19" s="2">
        <v>8853.4</v>
      </c>
      <c r="O19" s="2">
        <v>4487.62</v>
      </c>
      <c r="P19" s="2">
        <v>5598.2800000000007</v>
      </c>
      <c r="Q19" s="2">
        <v>18939.3</v>
      </c>
      <c r="R19" s="2">
        <v>26297.5</v>
      </c>
    </row>
    <row r="20" spans="1:18" x14ac:dyDescent="0.2">
      <c r="A20" s="4" t="s">
        <v>27</v>
      </c>
      <c r="B20" s="20" t="s">
        <v>28</v>
      </c>
      <c r="C20" s="2">
        <v>29713.8</v>
      </c>
      <c r="D20" s="2">
        <v>0</v>
      </c>
      <c r="E20" s="2">
        <v>0</v>
      </c>
      <c r="F20" s="2">
        <v>1035</v>
      </c>
      <c r="G20" s="2">
        <v>1499.05</v>
      </c>
      <c r="H20" s="2">
        <v>0</v>
      </c>
      <c r="I20" s="2">
        <v>0</v>
      </c>
      <c r="J20" s="2">
        <v>974.87</v>
      </c>
      <c r="K20" s="2">
        <v>0</v>
      </c>
      <c r="L20" s="2">
        <v>24917.43</v>
      </c>
      <c r="M20" s="2">
        <v>58140.15</v>
      </c>
      <c r="N20" s="2">
        <v>12413.89</v>
      </c>
      <c r="O20" s="2">
        <v>3417.08</v>
      </c>
      <c r="P20" s="2">
        <v>3601.68</v>
      </c>
      <c r="Q20" s="2">
        <v>19432.650000000001</v>
      </c>
      <c r="R20" s="2">
        <v>38707.5</v>
      </c>
    </row>
    <row r="21" spans="1:18" x14ac:dyDescent="0.2">
      <c r="A21" s="4" t="s">
        <v>544</v>
      </c>
      <c r="B21" s="20" t="s">
        <v>545</v>
      </c>
      <c r="C21" s="2">
        <v>20272.2</v>
      </c>
      <c r="D21" s="2">
        <v>0</v>
      </c>
      <c r="E21" s="2">
        <v>0</v>
      </c>
      <c r="F21" s="2">
        <v>0</v>
      </c>
      <c r="G21" s="2">
        <v>1206</v>
      </c>
      <c r="H21" s="2">
        <v>0</v>
      </c>
      <c r="I21" s="2">
        <v>0</v>
      </c>
      <c r="J21" s="2">
        <v>865</v>
      </c>
      <c r="K21" s="2">
        <v>0</v>
      </c>
      <c r="L21" s="2">
        <v>0</v>
      </c>
      <c r="M21" s="2">
        <v>22343.200000000001</v>
      </c>
      <c r="N21" s="2">
        <v>3350.3</v>
      </c>
      <c r="O21" s="2">
        <v>2331.3000000000002</v>
      </c>
      <c r="P21" s="2">
        <v>1112.0999999999999</v>
      </c>
      <c r="Q21" s="2">
        <v>6793.7</v>
      </c>
      <c r="R21" s="2">
        <v>15549.5</v>
      </c>
    </row>
    <row r="22" spans="1:18" x14ac:dyDescent="0.2">
      <c r="A22" s="4" t="s">
        <v>546</v>
      </c>
      <c r="B22" s="20" t="s">
        <v>547</v>
      </c>
      <c r="C22" s="2">
        <v>12196.8</v>
      </c>
      <c r="D22" s="2">
        <v>0</v>
      </c>
      <c r="E22" s="2">
        <v>200</v>
      </c>
      <c r="F22" s="2">
        <v>0</v>
      </c>
      <c r="G22" s="2">
        <v>815</v>
      </c>
      <c r="H22" s="2">
        <v>0</v>
      </c>
      <c r="I22" s="2">
        <v>0</v>
      </c>
      <c r="J22" s="2">
        <v>716</v>
      </c>
      <c r="K22" s="2">
        <v>0</v>
      </c>
      <c r="L22" s="2">
        <v>0</v>
      </c>
      <c r="M22" s="2">
        <v>13927.8</v>
      </c>
      <c r="N22" s="2">
        <v>1552.78</v>
      </c>
      <c r="O22" s="2">
        <v>1402.64</v>
      </c>
      <c r="P22" s="2">
        <v>0.38</v>
      </c>
      <c r="Q22" s="2">
        <v>2955.8</v>
      </c>
      <c r="R22" s="2">
        <v>10972</v>
      </c>
    </row>
    <row r="23" spans="1:18" s="26" customFormat="1" x14ac:dyDescent="0.2">
      <c r="A23" s="11" t="s">
        <v>538</v>
      </c>
      <c r="C23" s="26" t="s">
        <v>39</v>
      </c>
      <c r="D23" s="26" t="s">
        <v>39</v>
      </c>
      <c r="E23" s="26" t="s">
        <v>39</v>
      </c>
      <c r="F23" s="26" t="s">
        <v>39</v>
      </c>
      <c r="G23" s="26" t="s">
        <v>39</v>
      </c>
      <c r="H23" s="26" t="s">
        <v>39</v>
      </c>
      <c r="I23" s="26" t="s">
        <v>39</v>
      </c>
      <c r="J23" s="26" t="s">
        <v>39</v>
      </c>
      <c r="K23" s="26" t="s">
        <v>39</v>
      </c>
      <c r="L23" s="26" t="s">
        <v>39</v>
      </c>
      <c r="M23" s="26" t="s">
        <v>39</v>
      </c>
      <c r="N23" s="26" t="s">
        <v>39</v>
      </c>
      <c r="O23" s="26" t="s">
        <v>39</v>
      </c>
      <c r="P23" s="2">
        <v>0</v>
      </c>
      <c r="Q23" s="26" t="s">
        <v>39</v>
      </c>
      <c r="R23" s="26" t="s">
        <v>39</v>
      </c>
    </row>
    <row r="24" spans="1:18" x14ac:dyDescent="0.2">
      <c r="C24" s="15"/>
      <c r="D24" s="15">
        <v>0</v>
      </c>
      <c r="E24" s="15">
        <v>600</v>
      </c>
      <c r="F24" s="15">
        <v>1035</v>
      </c>
      <c r="G24" s="15">
        <v>11140.05</v>
      </c>
      <c r="H24" s="15">
        <v>0</v>
      </c>
      <c r="I24" s="15">
        <v>0</v>
      </c>
      <c r="J24" s="15">
        <v>7697.87</v>
      </c>
      <c r="K24" s="15">
        <v>991.9</v>
      </c>
      <c r="L24" s="2">
        <v>24917.43</v>
      </c>
      <c r="M24" s="2">
        <v>46382.25</v>
      </c>
      <c r="N24" s="15">
        <v>32842.15</v>
      </c>
      <c r="O24" s="15">
        <v>18116.04</v>
      </c>
      <c r="P24" s="2">
        <v>14551.869999999999</v>
      </c>
      <c r="Q24" s="15">
        <v>65510.06</v>
      </c>
      <c r="R24" s="15">
        <v>138346.5</v>
      </c>
    </row>
    <row r="25" spans="1:18" x14ac:dyDescent="0.2">
      <c r="L25" s="2"/>
      <c r="M25" s="2"/>
      <c r="P25" s="2">
        <v>0</v>
      </c>
    </row>
    <row r="26" spans="1:18" x14ac:dyDescent="0.2">
      <c r="A26" s="10" t="s">
        <v>40</v>
      </c>
      <c r="L26" s="2"/>
      <c r="M26" s="2"/>
      <c r="P26" s="2">
        <v>0</v>
      </c>
    </row>
    <row r="27" spans="1:18" x14ac:dyDescent="0.2">
      <c r="A27" s="4" t="s">
        <v>101</v>
      </c>
      <c r="B27" s="20" t="s">
        <v>102</v>
      </c>
      <c r="C27" s="2">
        <v>11756.1</v>
      </c>
      <c r="D27" s="2">
        <v>0</v>
      </c>
      <c r="E27" s="2">
        <v>0</v>
      </c>
      <c r="F27" s="2">
        <v>0</v>
      </c>
      <c r="G27" s="2">
        <v>846</v>
      </c>
      <c r="H27" s="2">
        <v>0</v>
      </c>
      <c r="I27" s="2">
        <v>0</v>
      </c>
      <c r="J27" s="2">
        <v>792</v>
      </c>
      <c r="K27" s="2">
        <v>850.2</v>
      </c>
      <c r="L27" s="2">
        <v>0</v>
      </c>
      <c r="M27" s="2">
        <v>14244.300000000001</v>
      </c>
      <c r="N27" s="2">
        <v>1616.65</v>
      </c>
      <c r="O27" s="2">
        <v>1350.48</v>
      </c>
      <c r="P27" s="2">
        <v>-0.25</v>
      </c>
      <c r="Q27" s="2">
        <v>2966.88</v>
      </c>
      <c r="R27" s="2">
        <v>11260</v>
      </c>
    </row>
    <row r="28" spans="1:18" x14ac:dyDescent="0.2">
      <c r="A28" s="4" t="s">
        <v>41</v>
      </c>
      <c r="B28" s="20" t="s">
        <v>42</v>
      </c>
      <c r="C28" s="2">
        <v>10205.1</v>
      </c>
      <c r="D28" s="2">
        <v>0</v>
      </c>
      <c r="E28" s="2">
        <v>400</v>
      </c>
      <c r="F28" s="2">
        <v>0</v>
      </c>
      <c r="G28" s="2">
        <v>707</v>
      </c>
      <c r="H28" s="2">
        <v>0</v>
      </c>
      <c r="I28" s="2">
        <v>0</v>
      </c>
      <c r="J28" s="2">
        <v>484</v>
      </c>
      <c r="K28" s="2">
        <v>738.5</v>
      </c>
      <c r="L28" s="2">
        <v>0</v>
      </c>
      <c r="M28" s="2">
        <v>12534.6</v>
      </c>
      <c r="N28" s="2">
        <v>1278.26</v>
      </c>
      <c r="O28" s="2">
        <v>1173.58</v>
      </c>
      <c r="P28" s="2">
        <v>102.26</v>
      </c>
      <c r="Q28" s="2">
        <v>2554.1</v>
      </c>
      <c r="R28" s="2">
        <v>9980.5</v>
      </c>
    </row>
    <row r="29" spans="1:18" x14ac:dyDescent="0.2">
      <c r="A29" s="4" t="s">
        <v>43</v>
      </c>
      <c r="B29" s="20" t="s">
        <v>44</v>
      </c>
      <c r="C29" s="2">
        <v>11499</v>
      </c>
      <c r="D29" s="2">
        <v>0</v>
      </c>
      <c r="E29" s="2">
        <v>200</v>
      </c>
      <c r="F29" s="2">
        <v>0</v>
      </c>
      <c r="G29" s="2">
        <v>820</v>
      </c>
      <c r="H29" s="2">
        <v>0</v>
      </c>
      <c r="I29" s="2">
        <v>0</v>
      </c>
      <c r="J29" s="2">
        <v>510</v>
      </c>
      <c r="K29" s="2">
        <v>566.79999999999995</v>
      </c>
      <c r="L29" s="2">
        <v>0</v>
      </c>
      <c r="M29" s="2">
        <v>13595.8</v>
      </c>
      <c r="N29" s="2">
        <v>1481.86</v>
      </c>
      <c r="O29" s="2">
        <v>1322.38</v>
      </c>
      <c r="P29" s="2">
        <v>4736.0600000000004</v>
      </c>
      <c r="Q29" s="2">
        <v>7540.3</v>
      </c>
      <c r="R29" s="2">
        <v>6055.5</v>
      </c>
    </row>
    <row r="30" spans="1:18" x14ac:dyDescent="0.2">
      <c r="A30" s="4" t="s">
        <v>45</v>
      </c>
      <c r="B30" s="20" t="s">
        <v>46</v>
      </c>
      <c r="C30" s="2">
        <v>9028.5</v>
      </c>
      <c r="D30" s="2">
        <v>0</v>
      </c>
      <c r="E30" s="2">
        <v>0</v>
      </c>
      <c r="F30" s="2">
        <v>0</v>
      </c>
      <c r="G30" s="2">
        <v>601</v>
      </c>
      <c r="H30" s="2">
        <v>0</v>
      </c>
      <c r="I30" s="2">
        <v>0</v>
      </c>
      <c r="J30" s="2">
        <v>361</v>
      </c>
      <c r="K30" s="2">
        <v>425.1</v>
      </c>
      <c r="L30" s="2">
        <v>0</v>
      </c>
      <c r="M30" s="2">
        <v>10415.6</v>
      </c>
      <c r="N30" s="2">
        <v>910.34</v>
      </c>
      <c r="O30" s="2">
        <v>1038.28</v>
      </c>
      <c r="P30" s="2">
        <v>3844.48</v>
      </c>
      <c r="Q30" s="2">
        <v>5793.1</v>
      </c>
      <c r="R30" s="2">
        <v>4622.5</v>
      </c>
    </row>
    <row r="31" spans="1:18" x14ac:dyDescent="0.2">
      <c r="A31" s="4" t="s">
        <v>47</v>
      </c>
      <c r="B31" s="20" t="s">
        <v>48</v>
      </c>
      <c r="C31" s="2">
        <v>10205.1</v>
      </c>
      <c r="D31" s="2">
        <v>0</v>
      </c>
      <c r="E31" s="2">
        <v>400</v>
      </c>
      <c r="F31" s="2">
        <v>0</v>
      </c>
      <c r="G31" s="2">
        <v>707.1</v>
      </c>
      <c r="H31" s="2">
        <v>0</v>
      </c>
      <c r="I31" s="2">
        <v>0</v>
      </c>
      <c r="J31" s="2">
        <v>484.2</v>
      </c>
      <c r="K31" s="2">
        <v>0</v>
      </c>
      <c r="L31" s="2">
        <v>0</v>
      </c>
      <c r="M31" s="2">
        <v>11796.400000000001</v>
      </c>
      <c r="N31" s="2">
        <v>1256.5</v>
      </c>
      <c r="O31" s="2">
        <v>1244.52</v>
      </c>
      <c r="P31" s="2">
        <v>0.18</v>
      </c>
      <c r="Q31" s="2">
        <v>2501.1999999999998</v>
      </c>
      <c r="R31" s="2">
        <v>9912</v>
      </c>
    </row>
    <row r="32" spans="1:18" s="26" customFormat="1" x14ac:dyDescent="0.2">
      <c r="A32" s="11" t="s">
        <v>538</v>
      </c>
      <c r="C32" s="26" t="s">
        <v>39</v>
      </c>
      <c r="D32" s="26" t="s">
        <v>39</v>
      </c>
      <c r="E32" s="26" t="s">
        <v>39</v>
      </c>
      <c r="F32" s="26" t="s">
        <v>39</v>
      </c>
      <c r="G32" s="26" t="s">
        <v>39</v>
      </c>
      <c r="H32" s="26" t="s">
        <v>39</v>
      </c>
      <c r="I32" s="26" t="s">
        <v>39</v>
      </c>
      <c r="J32" s="26" t="s">
        <v>39</v>
      </c>
      <c r="K32" s="26" t="s">
        <v>39</v>
      </c>
      <c r="L32" s="26" t="s">
        <v>39</v>
      </c>
      <c r="M32" s="26" t="s">
        <v>39</v>
      </c>
      <c r="N32" s="26" t="s">
        <v>39</v>
      </c>
      <c r="O32" s="26" t="s">
        <v>39</v>
      </c>
      <c r="P32" s="2">
        <v>0</v>
      </c>
      <c r="Q32" s="26" t="s">
        <v>39</v>
      </c>
      <c r="R32" s="26" t="s">
        <v>39</v>
      </c>
    </row>
    <row r="33" spans="1:18" x14ac:dyDescent="0.2">
      <c r="C33" s="15"/>
      <c r="D33" s="15">
        <v>0</v>
      </c>
      <c r="E33" s="15">
        <v>1000</v>
      </c>
      <c r="F33" s="15">
        <v>0</v>
      </c>
      <c r="G33" s="15">
        <v>3681.1</v>
      </c>
      <c r="H33" s="15">
        <v>0</v>
      </c>
      <c r="I33" s="15">
        <v>0</v>
      </c>
      <c r="J33" s="15">
        <v>2631.2</v>
      </c>
      <c r="K33" s="15">
        <v>2580.6</v>
      </c>
      <c r="L33" s="2">
        <v>0</v>
      </c>
      <c r="M33" s="2">
        <v>9892.9</v>
      </c>
      <c r="N33" s="15">
        <v>6543.61</v>
      </c>
      <c r="O33" s="15">
        <v>6129.24</v>
      </c>
      <c r="P33" s="2">
        <v>8682.73</v>
      </c>
      <c r="Q33" s="15">
        <v>21355.58</v>
      </c>
      <c r="R33" s="15">
        <v>41830.5</v>
      </c>
    </row>
    <row r="34" spans="1:18" x14ac:dyDescent="0.2">
      <c r="L34" s="2"/>
      <c r="M34" s="2"/>
      <c r="P34" s="2">
        <v>0</v>
      </c>
    </row>
    <row r="35" spans="1:18" x14ac:dyDescent="0.2">
      <c r="A35" s="10" t="s">
        <v>49</v>
      </c>
      <c r="L35" s="2"/>
      <c r="M35" s="2"/>
      <c r="P35" s="2">
        <v>0</v>
      </c>
    </row>
    <row r="36" spans="1:18" x14ac:dyDescent="0.2">
      <c r="A36" s="4" t="s">
        <v>50</v>
      </c>
      <c r="B36" s="20" t="s">
        <v>51</v>
      </c>
      <c r="C36" s="2">
        <v>8606.4</v>
      </c>
      <c r="D36" s="2">
        <v>0</v>
      </c>
      <c r="E36" s="2">
        <v>0</v>
      </c>
      <c r="F36" s="2">
        <v>0</v>
      </c>
      <c r="G36" s="2">
        <v>603</v>
      </c>
      <c r="H36" s="2">
        <v>0</v>
      </c>
      <c r="I36" s="2">
        <v>0</v>
      </c>
      <c r="J36" s="2">
        <v>378</v>
      </c>
      <c r="K36" s="2">
        <v>850.2</v>
      </c>
      <c r="L36" s="2">
        <v>0</v>
      </c>
      <c r="M36" s="2">
        <v>10437.6</v>
      </c>
      <c r="N36" s="2">
        <v>913.86</v>
      </c>
      <c r="O36" s="2">
        <v>989.74</v>
      </c>
      <c r="P36" s="2">
        <v>0</v>
      </c>
      <c r="Q36" s="2">
        <v>1903.6</v>
      </c>
      <c r="R36" s="2">
        <v>8534</v>
      </c>
    </row>
    <row r="37" spans="1:18" x14ac:dyDescent="0.2">
      <c r="A37" s="4" t="s">
        <v>52</v>
      </c>
      <c r="B37" s="20" t="s">
        <v>53</v>
      </c>
      <c r="C37" s="2">
        <v>12266.1</v>
      </c>
      <c r="D37" s="2">
        <v>0</v>
      </c>
      <c r="E37" s="2">
        <v>0</v>
      </c>
      <c r="F37" s="2">
        <v>0</v>
      </c>
      <c r="G37" s="2">
        <v>774.5</v>
      </c>
      <c r="H37" s="2">
        <v>0</v>
      </c>
      <c r="I37" s="2">
        <v>0</v>
      </c>
      <c r="J37" s="2">
        <v>508</v>
      </c>
      <c r="K37" s="2">
        <v>708.5</v>
      </c>
      <c r="L37" s="2">
        <v>0</v>
      </c>
      <c r="M37" s="2">
        <v>14257.1</v>
      </c>
      <c r="N37" s="2">
        <v>1623.18</v>
      </c>
      <c r="O37" s="2">
        <v>1410.64</v>
      </c>
      <c r="P37" s="2">
        <v>-0.42</v>
      </c>
      <c r="Q37" s="2">
        <v>3033.4</v>
      </c>
      <c r="R37" s="2">
        <v>11224</v>
      </c>
    </row>
    <row r="38" spans="1:18" x14ac:dyDescent="0.2">
      <c r="A38" s="4" t="s">
        <v>54</v>
      </c>
      <c r="B38" s="20" t="s">
        <v>55</v>
      </c>
      <c r="C38" s="2">
        <v>11075.7</v>
      </c>
      <c r="D38" s="2">
        <v>0</v>
      </c>
      <c r="E38" s="2">
        <v>0</v>
      </c>
      <c r="F38" s="2">
        <v>0</v>
      </c>
      <c r="G38" s="2">
        <v>801</v>
      </c>
      <c r="H38" s="2">
        <v>0</v>
      </c>
      <c r="I38" s="2">
        <v>0</v>
      </c>
      <c r="J38" s="2">
        <v>539</v>
      </c>
      <c r="K38" s="2">
        <v>850.2</v>
      </c>
      <c r="L38" s="2">
        <v>0</v>
      </c>
      <c r="M38" s="2">
        <v>13265.900000000001</v>
      </c>
      <c r="N38" s="2">
        <v>1400.69</v>
      </c>
      <c r="O38" s="2">
        <v>1273.72</v>
      </c>
      <c r="P38" s="2">
        <v>5688.1299999999992</v>
      </c>
      <c r="Q38" s="2">
        <v>8362.5400000000009</v>
      </c>
      <c r="R38" s="2">
        <v>4851.5</v>
      </c>
    </row>
    <row r="39" spans="1:18" x14ac:dyDescent="0.2">
      <c r="A39" s="4" t="s">
        <v>56</v>
      </c>
      <c r="B39" s="20" t="s">
        <v>57</v>
      </c>
      <c r="C39" s="2">
        <v>12197.1</v>
      </c>
      <c r="D39" s="2">
        <v>813.14</v>
      </c>
      <c r="E39" s="2">
        <v>200</v>
      </c>
      <c r="F39" s="2">
        <v>0</v>
      </c>
      <c r="G39" s="2">
        <v>815</v>
      </c>
      <c r="H39" s="2">
        <v>0</v>
      </c>
      <c r="I39" s="2">
        <v>406.57</v>
      </c>
      <c r="J39" s="2">
        <v>496</v>
      </c>
      <c r="K39" s="2">
        <v>850.2</v>
      </c>
      <c r="L39" s="2">
        <v>0</v>
      </c>
      <c r="M39" s="2">
        <v>15778.01</v>
      </c>
      <c r="N39" s="2">
        <v>1861.13</v>
      </c>
      <c r="O39" s="2">
        <v>1402.68</v>
      </c>
      <c r="P39" s="2">
        <v>4157.2</v>
      </c>
      <c r="Q39" s="2">
        <v>7421.01</v>
      </c>
      <c r="R39" s="2">
        <v>8357</v>
      </c>
    </row>
    <row r="40" spans="1:18" x14ac:dyDescent="0.2">
      <c r="A40" s="4" t="s">
        <v>58</v>
      </c>
      <c r="B40" s="20" t="s">
        <v>59</v>
      </c>
      <c r="C40" s="2">
        <v>11075.7</v>
      </c>
      <c r="D40" s="2">
        <v>0</v>
      </c>
      <c r="E40" s="2">
        <v>200</v>
      </c>
      <c r="F40" s="2">
        <v>0</v>
      </c>
      <c r="G40" s="2">
        <v>801</v>
      </c>
      <c r="H40" s="2">
        <v>0</v>
      </c>
      <c r="I40" s="2">
        <v>0</v>
      </c>
      <c r="J40" s="2">
        <v>503.11</v>
      </c>
      <c r="K40" s="2">
        <v>708.5</v>
      </c>
      <c r="L40" s="2">
        <v>738.38</v>
      </c>
      <c r="M40" s="2">
        <v>14026.69</v>
      </c>
      <c r="N40" s="2">
        <v>1418.81</v>
      </c>
      <c r="O40" s="2">
        <v>1273.6600000000001</v>
      </c>
      <c r="P40" s="2">
        <v>1453.84</v>
      </c>
      <c r="Q40" s="2">
        <v>4146.3100000000004</v>
      </c>
      <c r="R40" s="2">
        <v>9142</v>
      </c>
    </row>
    <row r="41" spans="1:18" x14ac:dyDescent="0.2">
      <c r="A41" s="4" t="s">
        <v>60</v>
      </c>
      <c r="B41" s="20" t="s">
        <v>61</v>
      </c>
      <c r="C41" s="2">
        <v>12197.1</v>
      </c>
      <c r="D41" s="2">
        <v>813.14</v>
      </c>
      <c r="E41" s="2">
        <v>0</v>
      </c>
      <c r="F41" s="2">
        <v>0</v>
      </c>
      <c r="G41" s="2">
        <v>815</v>
      </c>
      <c r="H41" s="2">
        <v>0</v>
      </c>
      <c r="I41" s="2">
        <v>406.57</v>
      </c>
      <c r="J41" s="2">
        <v>446.36</v>
      </c>
      <c r="K41" s="2">
        <v>708.5</v>
      </c>
      <c r="L41" s="2">
        <v>813.14</v>
      </c>
      <c r="M41" s="2">
        <v>16199.81</v>
      </c>
      <c r="N41" s="2">
        <v>1690.7</v>
      </c>
      <c r="O41" s="2">
        <v>1402.68</v>
      </c>
      <c r="P41" s="2">
        <v>5094.2199999999993</v>
      </c>
      <c r="Q41" s="2">
        <v>8187.6</v>
      </c>
      <c r="R41" s="2">
        <v>6792.5</v>
      </c>
    </row>
    <row r="42" spans="1:18" x14ac:dyDescent="0.2">
      <c r="A42" s="4" t="s">
        <v>62</v>
      </c>
      <c r="B42" s="20" t="s">
        <v>63</v>
      </c>
      <c r="C42" s="2">
        <v>12197.1</v>
      </c>
      <c r="D42" s="2">
        <v>0</v>
      </c>
      <c r="E42" s="2">
        <v>0</v>
      </c>
      <c r="F42" s="2">
        <v>0</v>
      </c>
      <c r="G42" s="2">
        <v>815</v>
      </c>
      <c r="H42" s="2">
        <v>0</v>
      </c>
      <c r="I42" s="2">
        <v>1575.46</v>
      </c>
      <c r="J42" s="2">
        <v>496</v>
      </c>
      <c r="K42" s="2">
        <v>708.5</v>
      </c>
      <c r="L42" s="2">
        <v>0</v>
      </c>
      <c r="M42" s="2">
        <v>15792.060000000001</v>
      </c>
      <c r="N42" s="2">
        <v>1831.57</v>
      </c>
      <c r="O42" s="2">
        <v>1402.68</v>
      </c>
      <c r="P42" s="2">
        <v>5094.3099999999995</v>
      </c>
      <c r="Q42" s="2">
        <v>8328.56</v>
      </c>
      <c r="R42" s="2">
        <v>7463.5</v>
      </c>
    </row>
    <row r="43" spans="1:18" x14ac:dyDescent="0.2">
      <c r="A43" s="4" t="s">
        <v>64</v>
      </c>
      <c r="B43" s="20" t="s">
        <v>65</v>
      </c>
      <c r="C43" s="2">
        <v>11075.7</v>
      </c>
      <c r="D43" s="2">
        <v>1476.76</v>
      </c>
      <c r="E43" s="2">
        <v>0</v>
      </c>
      <c r="F43" s="2">
        <v>0</v>
      </c>
      <c r="G43" s="2">
        <v>801</v>
      </c>
      <c r="H43" s="2">
        <v>0</v>
      </c>
      <c r="I43" s="2">
        <v>0</v>
      </c>
      <c r="J43" s="2">
        <v>539</v>
      </c>
      <c r="K43" s="2">
        <v>425.1</v>
      </c>
      <c r="L43" s="2">
        <v>0</v>
      </c>
      <c r="M43" s="2">
        <v>14317.560000000001</v>
      </c>
      <c r="N43" s="2">
        <v>1478.3</v>
      </c>
      <c r="O43" s="2">
        <v>1273.6600000000001</v>
      </c>
      <c r="P43" s="2">
        <v>8859.1</v>
      </c>
      <c r="Q43" s="2">
        <v>11611.06</v>
      </c>
      <c r="R43" s="2">
        <v>2706.5</v>
      </c>
    </row>
    <row r="44" spans="1:18" x14ac:dyDescent="0.2">
      <c r="A44" s="4" t="s">
        <v>66</v>
      </c>
      <c r="B44" s="20" t="s">
        <v>67</v>
      </c>
      <c r="C44" s="2">
        <v>12657.9</v>
      </c>
      <c r="D44" s="2">
        <v>1687.72</v>
      </c>
      <c r="E44" s="2">
        <v>200</v>
      </c>
      <c r="F44" s="2">
        <v>0</v>
      </c>
      <c r="G44" s="2">
        <v>915</v>
      </c>
      <c r="H44" s="2">
        <v>0</v>
      </c>
      <c r="I44" s="2">
        <v>0</v>
      </c>
      <c r="J44" s="2">
        <v>616</v>
      </c>
      <c r="K44" s="2">
        <v>425.1</v>
      </c>
      <c r="L44" s="2">
        <v>0</v>
      </c>
      <c r="M44" s="2">
        <v>16501.719999999998</v>
      </c>
      <c r="N44" s="2">
        <v>1922.32</v>
      </c>
      <c r="O44" s="2">
        <v>1455.66</v>
      </c>
      <c r="P44" s="2">
        <v>7504.74</v>
      </c>
      <c r="Q44" s="2">
        <v>10882.72</v>
      </c>
      <c r="R44" s="2">
        <v>5619</v>
      </c>
    </row>
    <row r="45" spans="1:18" x14ac:dyDescent="0.2">
      <c r="A45" s="4" t="s">
        <v>68</v>
      </c>
      <c r="B45" s="20" t="s">
        <v>69</v>
      </c>
      <c r="C45" s="2">
        <v>12657.9</v>
      </c>
      <c r="D45" s="2">
        <v>0</v>
      </c>
      <c r="E45" s="2">
        <v>200</v>
      </c>
      <c r="F45" s="2">
        <v>0</v>
      </c>
      <c r="G45" s="2">
        <v>915</v>
      </c>
      <c r="H45" s="2">
        <v>0</v>
      </c>
      <c r="I45" s="2">
        <v>0</v>
      </c>
      <c r="J45" s="2">
        <v>533.83000000000004</v>
      </c>
      <c r="K45" s="2">
        <v>283.39999999999998</v>
      </c>
      <c r="L45" s="2">
        <v>1687.72</v>
      </c>
      <c r="M45" s="2">
        <v>16277.849999999999</v>
      </c>
      <c r="N45" s="2">
        <v>1373.78</v>
      </c>
      <c r="O45" s="2">
        <v>1455.66</v>
      </c>
      <c r="P45" s="2">
        <v>6814.6900000000005</v>
      </c>
      <c r="Q45" s="2">
        <v>9644.1299999999992</v>
      </c>
      <c r="R45" s="2">
        <v>4946</v>
      </c>
    </row>
    <row r="46" spans="1:18" x14ac:dyDescent="0.2">
      <c r="A46" s="4" t="s">
        <v>70</v>
      </c>
      <c r="B46" s="20" t="s">
        <v>71</v>
      </c>
      <c r="C46" s="2">
        <v>12197.1</v>
      </c>
      <c r="D46" s="2">
        <v>1626.28</v>
      </c>
      <c r="E46" s="2">
        <v>400</v>
      </c>
      <c r="F46" s="2">
        <v>0</v>
      </c>
      <c r="G46" s="2">
        <v>864</v>
      </c>
      <c r="H46" s="2">
        <v>0</v>
      </c>
      <c r="I46" s="2">
        <v>0</v>
      </c>
      <c r="J46" s="2">
        <v>582</v>
      </c>
      <c r="K46" s="2">
        <v>283.39999999999998</v>
      </c>
      <c r="L46" s="2">
        <v>0</v>
      </c>
      <c r="M46" s="2">
        <v>15952.78</v>
      </c>
      <c r="N46" s="2">
        <v>1811.62</v>
      </c>
      <c r="O46" s="2">
        <v>1402.66</v>
      </c>
      <c r="P46" s="2">
        <v>6191.0000000000009</v>
      </c>
      <c r="Q46" s="2">
        <v>9405.2800000000007</v>
      </c>
      <c r="R46" s="2">
        <v>6547.5</v>
      </c>
    </row>
    <row r="47" spans="1:18" x14ac:dyDescent="0.2">
      <c r="A47" s="4" t="s">
        <v>72</v>
      </c>
      <c r="B47" s="20" t="s">
        <v>73</v>
      </c>
      <c r="C47" s="2">
        <v>11075.7</v>
      </c>
      <c r="D47" s="2">
        <v>0</v>
      </c>
      <c r="E47" s="2">
        <v>0</v>
      </c>
      <c r="F47" s="2">
        <v>0</v>
      </c>
      <c r="G47" s="2">
        <v>801</v>
      </c>
      <c r="H47" s="2">
        <v>0</v>
      </c>
      <c r="I47" s="2">
        <v>0</v>
      </c>
      <c r="J47" s="2">
        <v>413.18</v>
      </c>
      <c r="K47" s="2">
        <v>283.39999999999998</v>
      </c>
      <c r="L47" s="2">
        <v>2584.33</v>
      </c>
      <c r="M47" s="2">
        <v>15157.61</v>
      </c>
      <c r="N47" s="2">
        <v>914.65</v>
      </c>
      <c r="O47" s="2">
        <v>1273.6600000000001</v>
      </c>
      <c r="P47" s="2">
        <v>5299.97</v>
      </c>
      <c r="Q47" s="2">
        <v>7488.28</v>
      </c>
      <c r="R47" s="2">
        <v>5085</v>
      </c>
    </row>
    <row r="48" spans="1:18" x14ac:dyDescent="0.2">
      <c r="A48" s="4" t="s">
        <v>548</v>
      </c>
      <c r="B48" s="20" t="s">
        <v>549</v>
      </c>
      <c r="C48" s="2">
        <v>8123.1</v>
      </c>
      <c r="D48" s="2">
        <v>0</v>
      </c>
      <c r="E48" s="2">
        <v>0</v>
      </c>
      <c r="F48" s="2">
        <v>0</v>
      </c>
      <c r="G48" s="2">
        <v>564</v>
      </c>
      <c r="H48" s="2">
        <v>0</v>
      </c>
      <c r="I48" s="2">
        <v>0</v>
      </c>
      <c r="J48" s="2">
        <v>340.22</v>
      </c>
      <c r="K48" s="2">
        <v>283.39999999999998</v>
      </c>
      <c r="L48" s="2">
        <v>0</v>
      </c>
      <c r="M48" s="2">
        <v>9310.7199999999993</v>
      </c>
      <c r="N48" s="2">
        <v>676.86</v>
      </c>
      <c r="O48" s="2">
        <v>901.32</v>
      </c>
      <c r="P48" s="2">
        <v>4145.5</v>
      </c>
      <c r="Q48" s="2">
        <v>5723.68</v>
      </c>
      <c r="R48" s="2">
        <v>2982.5</v>
      </c>
    </row>
    <row r="49" spans="1:18" x14ac:dyDescent="0.2">
      <c r="A49" s="4" t="s">
        <v>74</v>
      </c>
      <c r="B49" s="20" t="s">
        <v>75</v>
      </c>
      <c r="C49" s="2">
        <v>11075.7</v>
      </c>
      <c r="D49" s="2">
        <v>1476.76</v>
      </c>
      <c r="E49" s="2">
        <v>200</v>
      </c>
      <c r="F49" s="2">
        <v>0</v>
      </c>
      <c r="G49" s="2">
        <v>801</v>
      </c>
      <c r="H49" s="2">
        <v>0</v>
      </c>
      <c r="I49" s="2">
        <v>0</v>
      </c>
      <c r="J49" s="2">
        <v>539</v>
      </c>
      <c r="K49" s="2">
        <v>283.39999999999998</v>
      </c>
      <c r="L49" s="2">
        <v>0</v>
      </c>
      <c r="M49" s="2">
        <v>14375.86</v>
      </c>
      <c r="N49" s="2">
        <v>1490.76</v>
      </c>
      <c r="O49" s="2">
        <v>1273.72</v>
      </c>
      <c r="P49" s="2">
        <v>3423.88</v>
      </c>
      <c r="Q49" s="2">
        <v>6188.36</v>
      </c>
      <c r="R49" s="2">
        <v>8187.5</v>
      </c>
    </row>
    <row r="50" spans="1:18" x14ac:dyDescent="0.2">
      <c r="A50" s="4" t="s">
        <v>76</v>
      </c>
      <c r="B50" s="20" t="s">
        <v>77</v>
      </c>
      <c r="C50" s="2">
        <v>11075.7</v>
      </c>
      <c r="D50" s="2">
        <v>1476.76</v>
      </c>
      <c r="E50" s="2">
        <v>200</v>
      </c>
      <c r="F50" s="2">
        <v>0</v>
      </c>
      <c r="G50" s="2">
        <v>801</v>
      </c>
      <c r="H50" s="2">
        <v>0</v>
      </c>
      <c r="I50" s="2">
        <v>0</v>
      </c>
      <c r="J50" s="2">
        <v>431.14</v>
      </c>
      <c r="K50" s="2">
        <v>283.39999999999998</v>
      </c>
      <c r="L50" s="2">
        <v>0</v>
      </c>
      <c r="M50" s="2">
        <v>14268</v>
      </c>
      <c r="N50" s="2">
        <v>1457.96</v>
      </c>
      <c r="O50" s="2">
        <v>1273.72</v>
      </c>
      <c r="P50" s="2">
        <v>6482.6100000000006</v>
      </c>
      <c r="Q50" s="2">
        <v>9214.2900000000009</v>
      </c>
      <c r="R50" s="2">
        <v>5008</v>
      </c>
    </row>
    <row r="51" spans="1:18" x14ac:dyDescent="0.2">
      <c r="A51" s="4" t="s">
        <v>78</v>
      </c>
      <c r="B51" s="20" t="s">
        <v>79</v>
      </c>
      <c r="C51" s="2">
        <v>7838.1</v>
      </c>
      <c r="D51" s="2">
        <v>522.5</v>
      </c>
      <c r="E51" s="2">
        <v>0</v>
      </c>
      <c r="F51" s="2">
        <v>0</v>
      </c>
      <c r="G51" s="2">
        <v>564</v>
      </c>
      <c r="H51" s="2">
        <v>0</v>
      </c>
      <c r="I51" s="2">
        <v>0</v>
      </c>
      <c r="J51" s="2">
        <v>352</v>
      </c>
      <c r="K51" s="2">
        <v>283.39999999999998</v>
      </c>
      <c r="L51" s="2">
        <v>0</v>
      </c>
      <c r="M51" s="2">
        <v>9560</v>
      </c>
      <c r="N51" s="2">
        <v>743.09</v>
      </c>
      <c r="O51" s="2">
        <v>901.32</v>
      </c>
      <c r="P51" s="2">
        <v>-0.01</v>
      </c>
      <c r="Q51" s="2">
        <v>1644.4</v>
      </c>
      <c r="R51" s="2">
        <v>7915</v>
      </c>
    </row>
    <row r="52" spans="1:18" x14ac:dyDescent="0.2">
      <c r="A52" s="4" t="s">
        <v>80</v>
      </c>
      <c r="B52" s="20" t="s">
        <v>81</v>
      </c>
      <c r="C52" s="2">
        <v>11075.7</v>
      </c>
      <c r="D52" s="2">
        <v>1476.76</v>
      </c>
      <c r="E52" s="2">
        <v>200</v>
      </c>
      <c r="F52" s="2">
        <v>0</v>
      </c>
      <c r="G52" s="2">
        <v>801</v>
      </c>
      <c r="H52" s="2">
        <v>0</v>
      </c>
      <c r="I52" s="2">
        <v>0</v>
      </c>
      <c r="J52" s="2">
        <v>539</v>
      </c>
      <c r="K52" s="2">
        <v>283.39999999999998</v>
      </c>
      <c r="L52" s="2">
        <v>0</v>
      </c>
      <c r="M52" s="2">
        <v>14375.86</v>
      </c>
      <c r="N52" s="2">
        <v>1490.76</v>
      </c>
      <c r="O52" s="2">
        <v>1273.7</v>
      </c>
      <c r="P52" s="2">
        <v>2110.9</v>
      </c>
      <c r="Q52" s="2">
        <v>4875.3599999999997</v>
      </c>
      <c r="R52" s="2">
        <v>9500.5</v>
      </c>
    </row>
    <row r="53" spans="1:18" x14ac:dyDescent="0.2">
      <c r="A53" s="4" t="s">
        <v>82</v>
      </c>
      <c r="B53" s="20" t="s">
        <v>83</v>
      </c>
      <c r="C53" s="2">
        <v>11075.7</v>
      </c>
      <c r="D53" s="2">
        <v>1476.76</v>
      </c>
      <c r="E53" s="2">
        <v>200</v>
      </c>
      <c r="F53" s="2">
        <v>0</v>
      </c>
      <c r="G53" s="2">
        <v>801</v>
      </c>
      <c r="H53" s="2">
        <v>0</v>
      </c>
      <c r="I53" s="2">
        <v>0</v>
      </c>
      <c r="J53" s="2">
        <v>539</v>
      </c>
      <c r="K53" s="2">
        <v>0</v>
      </c>
      <c r="L53" s="2">
        <v>0</v>
      </c>
      <c r="M53" s="2">
        <v>14092.460000000001</v>
      </c>
      <c r="N53" s="2">
        <v>1431.11</v>
      </c>
      <c r="O53" s="2">
        <v>1273.72</v>
      </c>
      <c r="P53" s="2">
        <v>4843.63</v>
      </c>
      <c r="Q53" s="2">
        <v>7548.46</v>
      </c>
      <c r="R53" s="2">
        <v>6544</v>
      </c>
    </row>
    <row r="54" spans="1:18" x14ac:dyDescent="0.2">
      <c r="A54" s="4" t="s">
        <v>84</v>
      </c>
      <c r="B54" s="20" t="s">
        <v>85</v>
      </c>
      <c r="C54" s="2">
        <v>11075.7</v>
      </c>
      <c r="D54" s="2">
        <v>0</v>
      </c>
      <c r="E54" s="2">
        <v>0</v>
      </c>
      <c r="F54" s="2">
        <v>0</v>
      </c>
      <c r="G54" s="2">
        <v>801</v>
      </c>
      <c r="H54" s="2">
        <v>0</v>
      </c>
      <c r="I54" s="2">
        <v>0</v>
      </c>
      <c r="J54" s="2">
        <v>269.5</v>
      </c>
      <c r="K54" s="2">
        <v>0</v>
      </c>
      <c r="L54" s="2">
        <v>7752.99</v>
      </c>
      <c r="M54" s="2">
        <v>19899.190000000002</v>
      </c>
      <c r="N54" s="2">
        <v>1208.6600000000001</v>
      </c>
      <c r="O54" s="2">
        <v>1273.7</v>
      </c>
      <c r="P54" s="2">
        <v>3855.84</v>
      </c>
      <c r="Q54" s="2">
        <v>6338.2</v>
      </c>
      <c r="R54" s="2">
        <v>5808</v>
      </c>
    </row>
    <row r="55" spans="1:18" x14ac:dyDescent="0.2">
      <c r="A55" s="4" t="s">
        <v>86</v>
      </c>
      <c r="B55" s="20" t="s">
        <v>87</v>
      </c>
      <c r="C55" s="2">
        <v>13155.9</v>
      </c>
      <c r="D55" s="2">
        <v>0</v>
      </c>
      <c r="E55" s="2">
        <v>0</v>
      </c>
      <c r="F55" s="2">
        <v>0</v>
      </c>
      <c r="G55" s="2">
        <v>926</v>
      </c>
      <c r="H55" s="2">
        <v>0</v>
      </c>
      <c r="I55" s="2">
        <v>0</v>
      </c>
      <c r="J55" s="2">
        <v>441</v>
      </c>
      <c r="K55" s="2">
        <v>0</v>
      </c>
      <c r="L55" s="2">
        <v>3946.77</v>
      </c>
      <c r="M55" s="2">
        <v>18469.669999999998</v>
      </c>
      <c r="N55" s="2">
        <v>1552.46</v>
      </c>
      <c r="O55" s="2">
        <v>1512.92</v>
      </c>
      <c r="P55" s="2">
        <v>-0.3</v>
      </c>
      <c r="Q55" s="2">
        <v>3065.08</v>
      </c>
      <c r="R55" s="2">
        <v>10858.5</v>
      </c>
    </row>
    <row r="56" spans="1:18" x14ac:dyDescent="0.2">
      <c r="A56" s="4" t="s">
        <v>88</v>
      </c>
      <c r="B56" s="20" t="s">
        <v>89</v>
      </c>
      <c r="C56" s="2">
        <v>11075.7</v>
      </c>
      <c r="D56" s="2">
        <v>0</v>
      </c>
      <c r="E56" s="2">
        <v>400</v>
      </c>
      <c r="F56" s="2">
        <v>0</v>
      </c>
      <c r="G56" s="2">
        <v>801</v>
      </c>
      <c r="H56" s="2">
        <v>0</v>
      </c>
      <c r="I56" s="2">
        <v>0</v>
      </c>
      <c r="J56" s="2">
        <v>539</v>
      </c>
      <c r="K56" s="2">
        <v>0</v>
      </c>
      <c r="L56" s="2">
        <v>0</v>
      </c>
      <c r="M56" s="2">
        <v>12815.7</v>
      </c>
      <c r="N56" s="2">
        <v>1328.64</v>
      </c>
      <c r="O56" s="2">
        <v>1273.7</v>
      </c>
      <c r="P56" s="2">
        <v>1601.3600000000001</v>
      </c>
      <c r="Q56" s="2">
        <v>4203.7</v>
      </c>
      <c r="R56" s="2">
        <v>8612</v>
      </c>
    </row>
    <row r="57" spans="1:18" x14ac:dyDescent="0.2">
      <c r="A57" s="4" t="s">
        <v>90</v>
      </c>
      <c r="B57" s="20" t="s">
        <v>91</v>
      </c>
      <c r="C57" s="2">
        <v>11496</v>
      </c>
      <c r="D57" s="2">
        <v>0</v>
      </c>
      <c r="E57" s="2">
        <v>0</v>
      </c>
      <c r="F57" s="2">
        <v>0</v>
      </c>
      <c r="G57" s="2">
        <v>820</v>
      </c>
      <c r="H57" s="2">
        <v>0</v>
      </c>
      <c r="I57" s="2">
        <v>0</v>
      </c>
      <c r="J57" s="2">
        <v>493</v>
      </c>
      <c r="K57" s="2">
        <v>0</v>
      </c>
      <c r="L57" s="2">
        <v>383.2</v>
      </c>
      <c r="M57" s="2">
        <v>13192.2</v>
      </c>
      <c r="N57" s="2">
        <v>1331.37</v>
      </c>
      <c r="O57" s="2">
        <v>1322.04</v>
      </c>
      <c r="P57" s="2">
        <v>-0.18</v>
      </c>
      <c r="Q57" s="2">
        <v>2653.23</v>
      </c>
      <c r="R57" s="2">
        <v>10143</v>
      </c>
    </row>
    <row r="58" spans="1:18" x14ac:dyDescent="0.2">
      <c r="A58" s="4" t="s">
        <v>92</v>
      </c>
      <c r="B58" s="20" t="s">
        <v>93</v>
      </c>
      <c r="C58" s="2">
        <v>12657.9</v>
      </c>
      <c r="D58" s="2">
        <v>738.38</v>
      </c>
      <c r="E58" s="2">
        <v>0</v>
      </c>
      <c r="F58" s="2">
        <v>0</v>
      </c>
      <c r="G58" s="2">
        <v>915</v>
      </c>
      <c r="H58" s="2">
        <v>0</v>
      </c>
      <c r="I58" s="2">
        <v>0</v>
      </c>
      <c r="J58" s="2">
        <v>554.36</v>
      </c>
      <c r="K58" s="2">
        <v>0</v>
      </c>
      <c r="L58" s="2">
        <v>2109.65</v>
      </c>
      <c r="M58" s="2">
        <v>16975.29</v>
      </c>
      <c r="N58" s="2">
        <v>1493.99</v>
      </c>
      <c r="O58" s="2">
        <v>1455.66</v>
      </c>
      <c r="P58" s="2">
        <v>126.99</v>
      </c>
      <c r="Q58" s="2">
        <v>3076.64</v>
      </c>
      <c r="R58" s="2">
        <v>11789</v>
      </c>
    </row>
    <row r="59" spans="1:18" x14ac:dyDescent="0.2">
      <c r="A59" s="4" t="s">
        <v>94</v>
      </c>
      <c r="B59" s="20" t="s">
        <v>95</v>
      </c>
      <c r="C59" s="2">
        <v>15333</v>
      </c>
      <c r="D59" s="2">
        <v>0</v>
      </c>
      <c r="E59" s="2">
        <v>400</v>
      </c>
      <c r="F59" s="2">
        <v>0</v>
      </c>
      <c r="G59" s="2">
        <v>1093</v>
      </c>
      <c r="H59" s="2">
        <v>0</v>
      </c>
      <c r="I59" s="2">
        <v>0</v>
      </c>
      <c r="J59" s="2">
        <v>679</v>
      </c>
      <c r="K59" s="2">
        <v>0</v>
      </c>
      <c r="L59" s="2">
        <v>0</v>
      </c>
      <c r="M59" s="2">
        <v>17505</v>
      </c>
      <c r="N59" s="2">
        <v>2316.86</v>
      </c>
      <c r="O59" s="2">
        <v>1763.3</v>
      </c>
      <c r="P59" s="2">
        <v>-0.16</v>
      </c>
      <c r="Q59" s="2">
        <v>4080</v>
      </c>
      <c r="R59" s="2">
        <v>13425</v>
      </c>
    </row>
    <row r="60" spans="1:18" x14ac:dyDescent="0.2">
      <c r="A60" s="4" t="s">
        <v>96</v>
      </c>
      <c r="B60" s="20" t="s">
        <v>97</v>
      </c>
      <c r="C60" s="2">
        <v>15333</v>
      </c>
      <c r="D60" s="2">
        <v>0</v>
      </c>
      <c r="E60" s="2">
        <v>200</v>
      </c>
      <c r="F60" s="2">
        <v>0</v>
      </c>
      <c r="G60" s="2">
        <v>1093</v>
      </c>
      <c r="H60" s="2">
        <v>0</v>
      </c>
      <c r="I60" s="2">
        <v>0</v>
      </c>
      <c r="J60" s="2">
        <v>679</v>
      </c>
      <c r="K60" s="2">
        <v>0</v>
      </c>
      <c r="L60" s="2">
        <v>0</v>
      </c>
      <c r="M60" s="2">
        <v>17305</v>
      </c>
      <c r="N60" s="2">
        <v>2274.14</v>
      </c>
      <c r="O60" s="2">
        <v>1763.3</v>
      </c>
      <c r="P60" s="2">
        <v>0.06</v>
      </c>
      <c r="Q60" s="2">
        <v>4037.5</v>
      </c>
      <c r="R60" s="2">
        <v>13267.5</v>
      </c>
    </row>
    <row r="61" spans="1:18" s="26" customFormat="1" x14ac:dyDescent="0.2">
      <c r="A61" s="11" t="s">
        <v>538</v>
      </c>
      <c r="C61" s="26" t="s">
        <v>39</v>
      </c>
      <c r="D61" s="26" t="s">
        <v>39</v>
      </c>
      <c r="E61" s="26" t="s">
        <v>39</v>
      </c>
      <c r="F61" s="26" t="s">
        <v>39</v>
      </c>
      <c r="G61" s="26" t="s">
        <v>39</v>
      </c>
      <c r="H61" s="26" t="s">
        <v>39</v>
      </c>
      <c r="I61" s="26" t="s">
        <v>39</v>
      </c>
      <c r="J61" s="26" t="s">
        <v>39</v>
      </c>
      <c r="K61" s="26" t="s">
        <v>39</v>
      </c>
      <c r="L61" s="26" t="s">
        <v>39</v>
      </c>
      <c r="M61" s="26" t="s">
        <v>39</v>
      </c>
      <c r="N61" s="26" t="s">
        <v>39</v>
      </c>
      <c r="O61" s="26" t="s">
        <v>39</v>
      </c>
      <c r="P61" s="2">
        <v>0</v>
      </c>
      <c r="Q61" s="26" t="s">
        <v>39</v>
      </c>
      <c r="R61" s="26" t="s">
        <v>39</v>
      </c>
    </row>
    <row r="62" spans="1:18" x14ac:dyDescent="0.2">
      <c r="C62" s="15"/>
      <c r="D62" s="15">
        <v>13584.96</v>
      </c>
      <c r="E62" s="15">
        <v>3000</v>
      </c>
      <c r="F62" s="15">
        <v>0</v>
      </c>
      <c r="G62" s="15">
        <v>20501.5</v>
      </c>
      <c r="H62" s="15">
        <v>0</v>
      </c>
      <c r="I62" s="15">
        <v>2388.6</v>
      </c>
      <c r="J62" s="15">
        <v>12445.7</v>
      </c>
      <c r="K62" s="15">
        <v>8502</v>
      </c>
      <c r="L62" s="2">
        <v>20016.18</v>
      </c>
      <c r="M62" s="2">
        <v>80438.94</v>
      </c>
      <c r="N62" s="15">
        <v>37037.269999999997</v>
      </c>
      <c r="O62" s="15">
        <v>33279.22</v>
      </c>
      <c r="P62" s="2">
        <v>82746.900000000009</v>
      </c>
      <c r="Q62" s="15">
        <v>153063.39000000001</v>
      </c>
      <c r="R62" s="15">
        <v>195309</v>
      </c>
    </row>
    <row r="63" spans="1:18" x14ac:dyDescent="0.2">
      <c r="L63" s="2"/>
      <c r="M63" s="2"/>
      <c r="P63" s="2">
        <v>0</v>
      </c>
    </row>
    <row r="64" spans="1:18" x14ac:dyDescent="0.2">
      <c r="A64" s="10" t="s">
        <v>100</v>
      </c>
      <c r="L64" s="2"/>
      <c r="M64" s="2"/>
      <c r="P64" s="2">
        <v>0</v>
      </c>
    </row>
    <row r="65" spans="1:18" x14ac:dyDescent="0.2">
      <c r="A65" s="4" t="s">
        <v>103</v>
      </c>
      <c r="B65" s="20" t="s">
        <v>104</v>
      </c>
      <c r="C65" s="2">
        <v>15276.9</v>
      </c>
      <c r="D65" s="2">
        <v>0</v>
      </c>
      <c r="E65" s="2">
        <v>200</v>
      </c>
      <c r="F65" s="2">
        <v>0</v>
      </c>
      <c r="G65" s="2">
        <v>1130</v>
      </c>
      <c r="H65" s="2">
        <v>0</v>
      </c>
      <c r="I65" s="2">
        <v>0</v>
      </c>
      <c r="J65" s="2">
        <v>770</v>
      </c>
      <c r="K65" s="2">
        <v>0</v>
      </c>
      <c r="L65" s="2">
        <v>0</v>
      </c>
      <c r="M65" s="2">
        <v>17376.900000000001</v>
      </c>
      <c r="N65" s="2">
        <v>2289.5</v>
      </c>
      <c r="O65" s="2">
        <v>1756.84</v>
      </c>
      <c r="P65" s="2">
        <v>7340.06</v>
      </c>
      <c r="Q65" s="2">
        <v>11386.4</v>
      </c>
      <c r="R65" s="2">
        <v>5990.5</v>
      </c>
    </row>
    <row r="66" spans="1:18" x14ac:dyDescent="0.2">
      <c r="A66" s="4" t="s">
        <v>105</v>
      </c>
      <c r="B66" s="20" t="s">
        <v>106</v>
      </c>
      <c r="C66" s="2">
        <v>11499</v>
      </c>
      <c r="D66" s="2">
        <v>0</v>
      </c>
      <c r="E66" s="2">
        <v>0</v>
      </c>
      <c r="F66" s="2">
        <v>0</v>
      </c>
      <c r="G66" s="2">
        <v>820</v>
      </c>
      <c r="H66" s="2">
        <v>0</v>
      </c>
      <c r="I66" s="2">
        <v>0</v>
      </c>
      <c r="J66" s="2">
        <v>510</v>
      </c>
      <c r="K66" s="2">
        <v>0</v>
      </c>
      <c r="L66" s="2">
        <v>0</v>
      </c>
      <c r="M66" s="2">
        <v>12829</v>
      </c>
      <c r="N66" s="2">
        <v>1328.16</v>
      </c>
      <c r="O66" s="2">
        <v>1322.38</v>
      </c>
      <c r="P66" s="2">
        <v>-0.01</v>
      </c>
      <c r="Q66" s="2">
        <v>2650.53</v>
      </c>
      <c r="R66" s="2">
        <v>10162.5</v>
      </c>
    </row>
    <row r="67" spans="1:18" x14ac:dyDescent="0.2">
      <c r="A67" s="4" t="s">
        <v>107</v>
      </c>
      <c r="B67" s="20" t="s">
        <v>108</v>
      </c>
      <c r="C67" s="2">
        <v>16246.2</v>
      </c>
      <c r="D67" s="2">
        <v>0</v>
      </c>
      <c r="E67" s="2">
        <v>400</v>
      </c>
      <c r="F67" s="2">
        <v>0</v>
      </c>
      <c r="G67" s="2">
        <v>1128</v>
      </c>
      <c r="H67" s="2">
        <v>0</v>
      </c>
      <c r="I67" s="2">
        <v>0</v>
      </c>
      <c r="J67" s="2">
        <v>703</v>
      </c>
      <c r="K67" s="2">
        <v>0</v>
      </c>
      <c r="L67" s="2">
        <v>0</v>
      </c>
      <c r="M67" s="2">
        <v>18477.2</v>
      </c>
      <c r="N67" s="2">
        <v>2524.52</v>
      </c>
      <c r="O67" s="2">
        <v>1868.32</v>
      </c>
      <c r="P67" s="2">
        <v>1553.86</v>
      </c>
      <c r="Q67" s="2">
        <v>5946.7</v>
      </c>
      <c r="R67" s="2">
        <v>12530.5</v>
      </c>
    </row>
    <row r="68" spans="1:18" x14ac:dyDescent="0.2">
      <c r="A68" s="4" t="s">
        <v>109</v>
      </c>
      <c r="B68" s="20" t="s">
        <v>110</v>
      </c>
      <c r="C68" s="2">
        <v>14286.9</v>
      </c>
      <c r="D68" s="2">
        <v>0</v>
      </c>
      <c r="E68" s="2">
        <v>200</v>
      </c>
      <c r="F68" s="2">
        <v>0</v>
      </c>
      <c r="G68" s="2">
        <v>957</v>
      </c>
      <c r="H68" s="2">
        <v>0</v>
      </c>
      <c r="I68" s="2">
        <v>0</v>
      </c>
      <c r="J68" s="2">
        <v>881</v>
      </c>
      <c r="K68" s="2">
        <v>0</v>
      </c>
      <c r="L68" s="2">
        <v>0</v>
      </c>
      <c r="M68" s="2">
        <v>16324.9</v>
      </c>
      <c r="N68" s="2">
        <v>2064.8000000000002</v>
      </c>
      <c r="O68" s="2">
        <v>1643</v>
      </c>
      <c r="P68" s="2">
        <v>4952.1000000000004</v>
      </c>
      <c r="Q68" s="2">
        <v>8659.9</v>
      </c>
      <c r="R68" s="2">
        <v>7665</v>
      </c>
    </row>
    <row r="69" spans="1:18" x14ac:dyDescent="0.2">
      <c r="A69" s="4" t="s">
        <v>558</v>
      </c>
      <c r="B69" s="20" t="s">
        <v>559</v>
      </c>
      <c r="C69" s="2">
        <v>27627</v>
      </c>
      <c r="D69" s="2">
        <v>0</v>
      </c>
      <c r="E69" s="2">
        <v>0</v>
      </c>
      <c r="F69" s="2">
        <v>0</v>
      </c>
      <c r="G69" s="2">
        <v>1465</v>
      </c>
      <c r="H69" s="2">
        <v>0</v>
      </c>
      <c r="I69" s="2">
        <v>0</v>
      </c>
      <c r="J69" s="2">
        <v>987</v>
      </c>
      <c r="K69" s="2">
        <v>0</v>
      </c>
      <c r="L69" s="2">
        <v>0</v>
      </c>
      <c r="M69" s="2">
        <v>30079</v>
      </c>
      <c r="N69" s="2">
        <v>5077.1000000000004</v>
      </c>
      <c r="O69" s="2">
        <v>3177.1</v>
      </c>
      <c r="P69" s="2">
        <v>-0.2</v>
      </c>
      <c r="Q69" s="2">
        <v>8254</v>
      </c>
      <c r="R69" s="2">
        <v>21825</v>
      </c>
    </row>
    <row r="70" spans="1:18" x14ac:dyDescent="0.2">
      <c r="A70" s="4" t="s">
        <v>111</v>
      </c>
      <c r="B70" s="20" t="s">
        <v>112</v>
      </c>
      <c r="C70" s="2">
        <v>14286.9</v>
      </c>
      <c r="D70" s="2">
        <v>0</v>
      </c>
      <c r="E70" s="2">
        <v>200</v>
      </c>
      <c r="F70" s="2">
        <v>0</v>
      </c>
      <c r="G70" s="2">
        <v>957</v>
      </c>
      <c r="H70" s="2">
        <v>0</v>
      </c>
      <c r="I70" s="2">
        <v>0</v>
      </c>
      <c r="J70" s="2">
        <v>881</v>
      </c>
      <c r="K70" s="2">
        <v>0</v>
      </c>
      <c r="L70" s="2">
        <v>0</v>
      </c>
      <c r="M70" s="2">
        <v>16324.9</v>
      </c>
      <c r="N70" s="2">
        <v>2064.8000000000002</v>
      </c>
      <c r="O70" s="2">
        <v>1643</v>
      </c>
      <c r="P70" s="2">
        <v>5355.6</v>
      </c>
      <c r="Q70" s="2">
        <v>9063.4</v>
      </c>
      <c r="R70" s="2">
        <v>7261.5</v>
      </c>
    </row>
    <row r="71" spans="1:18" x14ac:dyDescent="0.2">
      <c r="A71" s="4" t="s">
        <v>560</v>
      </c>
      <c r="B71" s="20" t="s">
        <v>561</v>
      </c>
      <c r="C71" s="2">
        <v>11280</v>
      </c>
      <c r="D71" s="2">
        <v>0</v>
      </c>
      <c r="E71" s="2">
        <v>0</v>
      </c>
      <c r="F71" s="2">
        <v>1627.71</v>
      </c>
      <c r="G71" s="2">
        <v>820</v>
      </c>
      <c r="H71" s="2">
        <v>0</v>
      </c>
      <c r="I71" s="2">
        <v>0</v>
      </c>
      <c r="J71" s="2">
        <v>675</v>
      </c>
      <c r="K71" s="2">
        <v>0</v>
      </c>
      <c r="L71" s="2">
        <v>4009.32</v>
      </c>
      <c r="M71" s="2">
        <v>18412.03</v>
      </c>
      <c r="N71" s="2">
        <v>2213.34</v>
      </c>
      <c r="O71" s="2">
        <v>661.19</v>
      </c>
      <c r="P71" s="2">
        <v>186.6</v>
      </c>
      <c r="Q71" s="2">
        <v>2874.53</v>
      </c>
      <c r="R71" s="2">
        <v>15756.5</v>
      </c>
    </row>
    <row r="72" spans="1:18" x14ac:dyDescent="0.2">
      <c r="A72" s="4" t="s">
        <v>29</v>
      </c>
      <c r="B72" s="20" t="s">
        <v>30</v>
      </c>
      <c r="C72" s="2">
        <v>10954.2</v>
      </c>
      <c r="D72" s="2">
        <v>0</v>
      </c>
      <c r="E72" s="2">
        <v>0</v>
      </c>
      <c r="F72" s="2">
        <v>0</v>
      </c>
      <c r="G72" s="2">
        <v>802</v>
      </c>
      <c r="H72" s="2">
        <v>0</v>
      </c>
      <c r="I72" s="2">
        <v>0</v>
      </c>
      <c r="J72" s="2">
        <v>482</v>
      </c>
      <c r="K72" s="2">
        <v>0</v>
      </c>
      <c r="L72" s="2">
        <v>0</v>
      </c>
      <c r="M72" s="2">
        <v>12238.2</v>
      </c>
      <c r="N72" s="2">
        <v>1262.6199999999999</v>
      </c>
      <c r="O72" s="2">
        <v>1297.2</v>
      </c>
      <c r="P72" s="2">
        <v>1111.97</v>
      </c>
      <c r="Q72" s="2">
        <v>3671.79</v>
      </c>
      <c r="R72" s="2">
        <v>8775.5</v>
      </c>
    </row>
    <row r="73" spans="1:18" x14ac:dyDescent="0.2">
      <c r="A73" s="4" t="s">
        <v>496</v>
      </c>
      <c r="B73" s="20" t="s">
        <v>497</v>
      </c>
      <c r="C73" s="2">
        <v>11668.8</v>
      </c>
      <c r="D73" s="2">
        <v>0</v>
      </c>
      <c r="E73" s="2">
        <v>200</v>
      </c>
      <c r="F73" s="2">
        <v>0</v>
      </c>
      <c r="G73" s="2">
        <v>784</v>
      </c>
      <c r="H73" s="2">
        <v>0</v>
      </c>
      <c r="I73" s="2">
        <v>0</v>
      </c>
      <c r="J73" s="2">
        <v>482</v>
      </c>
      <c r="K73" s="2">
        <v>0</v>
      </c>
      <c r="L73" s="2">
        <v>0</v>
      </c>
      <c r="M73" s="2">
        <v>13134.8</v>
      </c>
      <c r="N73" s="2">
        <v>1257.76</v>
      </c>
      <c r="O73" s="2">
        <v>1259.74</v>
      </c>
      <c r="P73" s="2">
        <v>1274.2</v>
      </c>
      <c r="Q73" s="2">
        <v>3791.7</v>
      </c>
      <c r="R73" s="2">
        <v>8628.5</v>
      </c>
    </row>
    <row r="74" spans="1:18" x14ac:dyDescent="0.2">
      <c r="A74" s="4" t="s">
        <v>113</v>
      </c>
      <c r="B74" s="20" t="s">
        <v>114</v>
      </c>
      <c r="C74" s="2">
        <v>10953.9</v>
      </c>
      <c r="D74" s="2">
        <v>0</v>
      </c>
      <c r="E74" s="2">
        <v>0</v>
      </c>
      <c r="F74" s="2">
        <v>0</v>
      </c>
      <c r="G74" s="2">
        <v>941</v>
      </c>
      <c r="H74" s="2">
        <v>0</v>
      </c>
      <c r="I74" s="2">
        <v>0</v>
      </c>
      <c r="J74" s="2">
        <v>645</v>
      </c>
      <c r="K74" s="2">
        <v>0</v>
      </c>
      <c r="L74" s="2">
        <v>0</v>
      </c>
      <c r="M74" s="2">
        <v>12539.9</v>
      </c>
      <c r="N74" s="2">
        <v>1409.02</v>
      </c>
      <c r="O74" s="2">
        <v>1341.92</v>
      </c>
      <c r="P74" s="2">
        <v>1667.86</v>
      </c>
      <c r="Q74" s="2">
        <v>4418.8</v>
      </c>
      <c r="R74" s="2">
        <v>8836</v>
      </c>
    </row>
    <row r="75" spans="1:18" x14ac:dyDescent="0.2">
      <c r="A75" s="4" t="s">
        <v>506</v>
      </c>
      <c r="B75" s="20" t="s">
        <v>507</v>
      </c>
      <c r="C75" s="2">
        <v>10953.9</v>
      </c>
      <c r="D75" s="2">
        <v>0</v>
      </c>
      <c r="E75" s="2">
        <v>0</v>
      </c>
      <c r="F75" s="2">
        <v>0</v>
      </c>
      <c r="G75" s="2">
        <v>1176</v>
      </c>
      <c r="H75" s="2">
        <v>0</v>
      </c>
      <c r="I75" s="2">
        <v>0</v>
      </c>
      <c r="J75" s="2">
        <v>748.5</v>
      </c>
      <c r="K75" s="2">
        <v>0</v>
      </c>
      <c r="L75" s="2">
        <v>0</v>
      </c>
      <c r="M75" s="2">
        <v>12878.4</v>
      </c>
      <c r="N75" s="2">
        <v>1334.4</v>
      </c>
      <c r="O75" s="2">
        <v>1259.7</v>
      </c>
      <c r="P75" s="2">
        <v>-0.17</v>
      </c>
      <c r="Q75" s="2">
        <v>2593.9299999999998</v>
      </c>
      <c r="R75" s="2">
        <v>10233.5</v>
      </c>
    </row>
    <row r="76" spans="1:18" s="26" customFormat="1" x14ac:dyDescent="0.2">
      <c r="A76" s="11" t="s">
        <v>538</v>
      </c>
      <c r="C76" s="26" t="s">
        <v>39</v>
      </c>
      <c r="D76" s="26" t="s">
        <v>39</v>
      </c>
      <c r="E76" s="26" t="s">
        <v>39</v>
      </c>
      <c r="F76" s="26" t="s">
        <v>39</v>
      </c>
      <c r="G76" s="26" t="s">
        <v>39</v>
      </c>
      <c r="H76" s="26" t="s">
        <v>39</v>
      </c>
      <c r="I76" s="26" t="s">
        <v>39</v>
      </c>
      <c r="J76" s="26" t="s">
        <v>39</v>
      </c>
      <c r="K76" s="26" t="s">
        <v>39</v>
      </c>
      <c r="L76" s="26" t="s">
        <v>39</v>
      </c>
      <c r="M76" s="26" t="s">
        <v>39</v>
      </c>
      <c r="N76" s="26" t="s">
        <v>39</v>
      </c>
      <c r="O76" s="26" t="s">
        <v>39</v>
      </c>
      <c r="P76" s="2">
        <v>0</v>
      </c>
      <c r="Q76" s="26" t="s">
        <v>39</v>
      </c>
      <c r="R76" s="26" t="s">
        <v>39</v>
      </c>
    </row>
    <row r="77" spans="1:18" x14ac:dyDescent="0.2">
      <c r="C77" s="15"/>
      <c r="D77" s="15">
        <v>0</v>
      </c>
      <c r="E77" s="15">
        <v>1200</v>
      </c>
      <c r="F77" s="15">
        <v>1627.71</v>
      </c>
      <c r="G77" s="15">
        <v>10980</v>
      </c>
      <c r="H77" s="15">
        <v>0</v>
      </c>
      <c r="I77" s="15">
        <v>0</v>
      </c>
      <c r="J77" s="15">
        <v>7764.5</v>
      </c>
      <c r="K77" s="15">
        <v>0</v>
      </c>
      <c r="L77" s="2">
        <v>4009.32</v>
      </c>
      <c r="M77" s="2">
        <v>25581.53</v>
      </c>
      <c r="N77" s="15">
        <v>22826.02</v>
      </c>
      <c r="O77" s="15">
        <v>17230.39</v>
      </c>
      <c r="P77" s="2">
        <v>23441.870000000003</v>
      </c>
      <c r="Q77" s="15">
        <v>63311.68</v>
      </c>
      <c r="R77" s="15">
        <v>117665</v>
      </c>
    </row>
    <row r="78" spans="1:18" x14ac:dyDescent="0.2">
      <c r="L78" s="2"/>
      <c r="M78" s="2"/>
      <c r="P78" s="2">
        <v>0</v>
      </c>
    </row>
    <row r="79" spans="1:18" x14ac:dyDescent="0.2">
      <c r="A79" s="10" t="s">
        <v>125</v>
      </c>
      <c r="L79" s="2"/>
      <c r="M79" s="2"/>
      <c r="P79" s="2">
        <v>0</v>
      </c>
    </row>
    <row r="80" spans="1:18" x14ac:dyDescent="0.2">
      <c r="A80" s="4" t="s">
        <v>126</v>
      </c>
      <c r="B80" s="20" t="s">
        <v>127</v>
      </c>
      <c r="C80" s="2">
        <v>10953.9</v>
      </c>
      <c r="D80" s="2">
        <v>0</v>
      </c>
      <c r="E80" s="2">
        <v>200</v>
      </c>
      <c r="F80" s="2">
        <v>0</v>
      </c>
      <c r="G80" s="2">
        <v>784</v>
      </c>
      <c r="H80" s="2">
        <v>0</v>
      </c>
      <c r="I80" s="2">
        <v>0</v>
      </c>
      <c r="J80" s="2">
        <v>382.62</v>
      </c>
      <c r="K80" s="2">
        <v>708.5</v>
      </c>
      <c r="L80" s="2">
        <v>2555.91</v>
      </c>
      <c r="M80" s="2">
        <v>15584.93</v>
      </c>
      <c r="N80" s="2">
        <v>1369.27</v>
      </c>
      <c r="O80" s="2">
        <v>1259.7</v>
      </c>
      <c r="P80" s="2">
        <v>-0.45</v>
      </c>
      <c r="Q80" s="2">
        <v>2628.52</v>
      </c>
      <c r="R80" s="2">
        <v>10400.5</v>
      </c>
    </row>
    <row r="81" spans="1:18" x14ac:dyDescent="0.2">
      <c r="A81" s="4" t="s">
        <v>128</v>
      </c>
      <c r="B81" s="20" t="s">
        <v>129</v>
      </c>
      <c r="C81" s="2">
        <v>10953.9</v>
      </c>
      <c r="D81" s="2">
        <v>0</v>
      </c>
      <c r="E81" s="2">
        <v>0</v>
      </c>
      <c r="F81" s="2">
        <v>0</v>
      </c>
      <c r="G81" s="2">
        <v>784</v>
      </c>
      <c r="H81" s="2">
        <v>0</v>
      </c>
      <c r="I81" s="2">
        <v>0</v>
      </c>
      <c r="J81" s="2">
        <v>499</v>
      </c>
      <c r="K81" s="2">
        <v>708.5</v>
      </c>
      <c r="L81" s="2">
        <v>0</v>
      </c>
      <c r="M81" s="2">
        <v>12945.4</v>
      </c>
      <c r="N81" s="2">
        <v>1344.06</v>
      </c>
      <c r="O81" s="2">
        <v>1259.7</v>
      </c>
      <c r="P81" s="2">
        <v>0.03</v>
      </c>
      <c r="Q81" s="2">
        <v>2603.79</v>
      </c>
      <c r="R81" s="2">
        <v>10298</v>
      </c>
    </row>
    <row r="82" spans="1:18" x14ac:dyDescent="0.2">
      <c r="A82" s="4" t="s">
        <v>130</v>
      </c>
      <c r="B82" s="20" t="s">
        <v>131</v>
      </c>
      <c r="C82" s="2">
        <v>10953.9</v>
      </c>
      <c r="D82" s="2">
        <v>0</v>
      </c>
      <c r="E82" s="2">
        <v>0</v>
      </c>
      <c r="F82" s="2">
        <v>0</v>
      </c>
      <c r="G82" s="2">
        <v>784</v>
      </c>
      <c r="H82" s="2">
        <v>0</v>
      </c>
      <c r="I82" s="2">
        <v>0</v>
      </c>
      <c r="J82" s="2">
        <v>499</v>
      </c>
      <c r="K82" s="2">
        <v>0</v>
      </c>
      <c r="L82" s="2">
        <v>0</v>
      </c>
      <c r="M82" s="2">
        <v>12236.9</v>
      </c>
      <c r="N82" s="2">
        <v>1224.92</v>
      </c>
      <c r="O82" s="2">
        <v>1259.7</v>
      </c>
      <c r="P82" s="2">
        <v>0.28000000000000003</v>
      </c>
      <c r="Q82" s="2">
        <v>2484.9</v>
      </c>
      <c r="R82" s="2">
        <v>9752</v>
      </c>
    </row>
    <row r="83" spans="1:18" x14ac:dyDescent="0.2">
      <c r="A83" s="4" t="s">
        <v>132</v>
      </c>
      <c r="B83" s="20" t="s">
        <v>133</v>
      </c>
      <c r="C83" s="2">
        <v>10953.9</v>
      </c>
      <c r="D83" s="2">
        <v>0</v>
      </c>
      <c r="E83" s="2">
        <v>0</v>
      </c>
      <c r="F83" s="2">
        <v>0</v>
      </c>
      <c r="G83" s="2">
        <v>784</v>
      </c>
      <c r="H83" s="2">
        <v>0</v>
      </c>
      <c r="I83" s="2">
        <v>0</v>
      </c>
      <c r="J83" s="2">
        <v>499</v>
      </c>
      <c r="K83" s="2">
        <v>0</v>
      </c>
      <c r="L83" s="2">
        <v>0</v>
      </c>
      <c r="M83" s="2">
        <v>12236.9</v>
      </c>
      <c r="N83" s="2">
        <v>1224.92</v>
      </c>
      <c r="O83" s="2">
        <v>1259.7</v>
      </c>
      <c r="P83" s="2">
        <v>0.28000000000000003</v>
      </c>
      <c r="Q83" s="2">
        <v>2484.9</v>
      </c>
      <c r="R83" s="2">
        <v>9752</v>
      </c>
    </row>
    <row r="84" spans="1:18" x14ac:dyDescent="0.2">
      <c r="A84" s="4" t="s">
        <v>134</v>
      </c>
      <c r="B84" s="20" t="s">
        <v>135</v>
      </c>
      <c r="C84" s="2">
        <v>10953.9</v>
      </c>
      <c r="D84" s="2">
        <v>0</v>
      </c>
      <c r="E84" s="2">
        <v>200</v>
      </c>
      <c r="F84" s="2">
        <v>0</v>
      </c>
      <c r="G84" s="2">
        <v>784</v>
      </c>
      <c r="H84" s="2">
        <v>0</v>
      </c>
      <c r="I84" s="2">
        <v>0</v>
      </c>
      <c r="J84" s="2">
        <v>499</v>
      </c>
      <c r="K84" s="2">
        <v>0</v>
      </c>
      <c r="L84" s="2">
        <v>0</v>
      </c>
      <c r="M84" s="2">
        <v>12436.9</v>
      </c>
      <c r="N84" s="2">
        <v>1260.76</v>
      </c>
      <c r="O84" s="2">
        <v>1259.7</v>
      </c>
      <c r="P84" s="2">
        <v>-0.06</v>
      </c>
      <c r="Q84" s="2">
        <v>2520.4</v>
      </c>
      <c r="R84" s="2">
        <v>9916.5</v>
      </c>
    </row>
    <row r="85" spans="1:18" s="26" customFormat="1" x14ac:dyDescent="0.2">
      <c r="A85" s="11" t="s">
        <v>538</v>
      </c>
      <c r="C85" s="26" t="s">
        <v>39</v>
      </c>
      <c r="D85" s="26" t="s">
        <v>39</v>
      </c>
      <c r="E85" s="26" t="s">
        <v>39</v>
      </c>
      <c r="F85" s="26" t="s">
        <v>39</v>
      </c>
      <c r="G85" s="26" t="s">
        <v>39</v>
      </c>
      <c r="H85" s="26" t="s">
        <v>39</v>
      </c>
      <c r="I85" s="26" t="s">
        <v>39</v>
      </c>
      <c r="J85" s="26" t="s">
        <v>39</v>
      </c>
      <c r="K85" s="26" t="s">
        <v>39</v>
      </c>
      <c r="L85" s="26" t="s">
        <v>39</v>
      </c>
      <c r="M85" s="26" t="s">
        <v>39</v>
      </c>
      <c r="N85" s="26" t="s">
        <v>39</v>
      </c>
      <c r="O85" s="26" t="s">
        <v>39</v>
      </c>
      <c r="P85" s="2">
        <v>0</v>
      </c>
      <c r="Q85" s="26" t="s">
        <v>39</v>
      </c>
      <c r="R85" s="26" t="s">
        <v>39</v>
      </c>
    </row>
    <row r="86" spans="1:18" x14ac:dyDescent="0.2">
      <c r="C86" s="15"/>
      <c r="D86" s="15">
        <v>0</v>
      </c>
      <c r="E86" s="15">
        <v>400</v>
      </c>
      <c r="F86" s="15">
        <v>0</v>
      </c>
      <c r="G86" s="15">
        <v>3920</v>
      </c>
      <c r="H86" s="15">
        <v>0</v>
      </c>
      <c r="I86" s="15">
        <v>0</v>
      </c>
      <c r="J86" s="15">
        <v>2378.62</v>
      </c>
      <c r="K86" s="15">
        <v>1417</v>
      </c>
      <c r="L86" s="2">
        <v>2555.91</v>
      </c>
      <c r="M86" s="2">
        <v>10671.529999999999</v>
      </c>
      <c r="N86" s="15">
        <v>6423.93</v>
      </c>
      <c r="O86" s="15">
        <v>6298.5</v>
      </c>
      <c r="P86" s="2">
        <v>0.08</v>
      </c>
      <c r="Q86" s="15">
        <v>12722.51</v>
      </c>
      <c r="R86" s="15">
        <v>50119</v>
      </c>
    </row>
    <row r="87" spans="1:18" x14ac:dyDescent="0.2">
      <c r="L87" s="2"/>
      <c r="M87" s="2"/>
      <c r="P87" s="2">
        <v>0</v>
      </c>
    </row>
    <row r="88" spans="1:18" x14ac:dyDescent="0.2">
      <c r="A88" s="10" t="s">
        <v>138</v>
      </c>
      <c r="L88" s="2"/>
      <c r="M88" s="2"/>
      <c r="P88" s="2">
        <v>0</v>
      </c>
    </row>
    <row r="89" spans="1:18" x14ac:dyDescent="0.2">
      <c r="A89" s="4" t="s">
        <v>498</v>
      </c>
      <c r="B89" s="20" t="s">
        <v>499</v>
      </c>
      <c r="C89" s="2">
        <v>11756.1</v>
      </c>
      <c r="D89" s="2">
        <v>0</v>
      </c>
      <c r="E89" s="2">
        <v>0</v>
      </c>
      <c r="F89" s="2">
        <v>0</v>
      </c>
      <c r="G89" s="2">
        <v>846</v>
      </c>
      <c r="H89" s="2">
        <v>0</v>
      </c>
      <c r="I89" s="2">
        <v>0</v>
      </c>
      <c r="J89" s="2">
        <v>528</v>
      </c>
      <c r="K89" s="2">
        <v>739.32</v>
      </c>
      <c r="L89" s="2">
        <v>0</v>
      </c>
      <c r="M89" s="2">
        <v>13869.42</v>
      </c>
      <c r="N89" s="2">
        <v>1540.36</v>
      </c>
      <c r="O89" s="2">
        <v>1351.98</v>
      </c>
      <c r="P89" s="2">
        <v>-0.12</v>
      </c>
      <c r="Q89" s="2">
        <v>2892.22</v>
      </c>
      <c r="R89" s="2">
        <v>10977.5</v>
      </c>
    </row>
    <row r="90" spans="1:18" x14ac:dyDescent="0.2">
      <c r="A90" s="4" t="s">
        <v>139</v>
      </c>
      <c r="B90" s="20" t="s">
        <v>140</v>
      </c>
      <c r="C90" s="2">
        <v>10953.9</v>
      </c>
      <c r="D90" s="2">
        <v>0</v>
      </c>
      <c r="E90" s="2">
        <v>0</v>
      </c>
      <c r="F90" s="2">
        <v>0</v>
      </c>
      <c r="G90" s="2">
        <v>784</v>
      </c>
      <c r="H90" s="2">
        <v>0</v>
      </c>
      <c r="I90" s="2">
        <v>0</v>
      </c>
      <c r="J90" s="2">
        <v>415.9</v>
      </c>
      <c r="K90" s="2">
        <v>708.5</v>
      </c>
      <c r="L90" s="2">
        <v>1825.65</v>
      </c>
      <c r="M90" s="2">
        <v>14687.949999999999</v>
      </c>
      <c r="N90" s="2">
        <v>1324.08</v>
      </c>
      <c r="O90" s="2">
        <v>1259.7</v>
      </c>
      <c r="P90" s="2">
        <v>0</v>
      </c>
      <c r="Q90" s="2">
        <v>2583.7800000000002</v>
      </c>
      <c r="R90" s="2">
        <v>10206.5</v>
      </c>
    </row>
    <row r="91" spans="1:18" x14ac:dyDescent="0.2">
      <c r="A91" s="4" t="s">
        <v>141</v>
      </c>
      <c r="B91" s="20" t="s">
        <v>142</v>
      </c>
      <c r="C91" s="2">
        <v>10953.9</v>
      </c>
      <c r="D91" s="2">
        <v>0</v>
      </c>
      <c r="E91" s="2">
        <v>0</v>
      </c>
      <c r="F91" s="2">
        <v>0</v>
      </c>
      <c r="G91" s="2">
        <v>784</v>
      </c>
      <c r="H91" s="2">
        <v>0</v>
      </c>
      <c r="I91" s="2">
        <v>0</v>
      </c>
      <c r="J91" s="2">
        <v>499</v>
      </c>
      <c r="K91" s="2">
        <v>0</v>
      </c>
      <c r="L91" s="2">
        <v>910.4</v>
      </c>
      <c r="M91" s="2">
        <v>13147.3</v>
      </c>
      <c r="N91" s="2">
        <v>1395.14</v>
      </c>
      <c r="O91" s="2">
        <v>1259.7</v>
      </c>
      <c r="P91" s="2">
        <v>-0.04</v>
      </c>
      <c r="Q91" s="2">
        <v>2654.8</v>
      </c>
      <c r="R91" s="2">
        <v>10457</v>
      </c>
    </row>
    <row r="92" spans="1:18" x14ac:dyDescent="0.2">
      <c r="A92" s="4" t="s">
        <v>438</v>
      </c>
      <c r="B92" s="20" t="s">
        <v>439</v>
      </c>
      <c r="C92" s="2">
        <v>10953.9</v>
      </c>
      <c r="D92" s="2">
        <v>0</v>
      </c>
      <c r="E92" s="2">
        <v>0</v>
      </c>
      <c r="F92" s="2">
        <v>0</v>
      </c>
      <c r="G92" s="2">
        <v>784</v>
      </c>
      <c r="H92" s="2">
        <v>0</v>
      </c>
      <c r="I92" s="2">
        <v>0</v>
      </c>
      <c r="J92" s="2">
        <v>499</v>
      </c>
      <c r="K92" s="2">
        <v>0</v>
      </c>
      <c r="L92" s="2">
        <v>0</v>
      </c>
      <c r="M92" s="2">
        <v>12236.9</v>
      </c>
      <c r="N92" s="2">
        <v>1222.3699999999999</v>
      </c>
      <c r="O92" s="2">
        <v>1259.7</v>
      </c>
      <c r="P92" s="2">
        <v>1242.1299999999999</v>
      </c>
      <c r="Q92" s="2">
        <v>3724.2</v>
      </c>
      <c r="R92" s="2">
        <v>8498.5</v>
      </c>
    </row>
    <row r="93" spans="1:18" x14ac:dyDescent="0.2">
      <c r="A93" s="4" t="s">
        <v>508</v>
      </c>
      <c r="B93" s="20" t="s">
        <v>509</v>
      </c>
      <c r="C93" s="2">
        <v>11756.1</v>
      </c>
      <c r="D93" s="2">
        <v>0</v>
      </c>
      <c r="E93" s="2">
        <v>0</v>
      </c>
      <c r="F93" s="2">
        <v>0</v>
      </c>
      <c r="G93" s="2">
        <v>846</v>
      </c>
      <c r="H93" s="2">
        <v>0</v>
      </c>
      <c r="I93" s="2">
        <v>0</v>
      </c>
      <c r="J93" s="2">
        <v>528</v>
      </c>
      <c r="K93" s="2">
        <v>0</v>
      </c>
      <c r="L93" s="2">
        <v>0</v>
      </c>
      <c r="M93" s="2">
        <v>13130.1</v>
      </c>
      <c r="N93" s="2">
        <v>1369.97</v>
      </c>
      <c r="O93" s="2">
        <v>1351.98</v>
      </c>
      <c r="P93" s="2">
        <v>2799.86</v>
      </c>
      <c r="Q93" s="2">
        <v>5521.81</v>
      </c>
      <c r="R93" s="2">
        <v>7524.5</v>
      </c>
    </row>
    <row r="94" spans="1:18" x14ac:dyDescent="0.2">
      <c r="A94" s="4" t="s">
        <v>143</v>
      </c>
      <c r="B94" s="20" t="s">
        <v>144</v>
      </c>
      <c r="C94" s="2">
        <v>10953.9</v>
      </c>
      <c r="D94" s="2">
        <v>0</v>
      </c>
      <c r="E94" s="2">
        <v>200</v>
      </c>
      <c r="F94" s="2">
        <v>0</v>
      </c>
      <c r="G94" s="2">
        <v>784</v>
      </c>
      <c r="H94" s="2">
        <v>0</v>
      </c>
      <c r="I94" s="2">
        <v>0</v>
      </c>
      <c r="J94" s="2">
        <v>499</v>
      </c>
      <c r="K94" s="2">
        <v>0</v>
      </c>
      <c r="L94" s="2">
        <v>0</v>
      </c>
      <c r="M94" s="2">
        <v>12436.9</v>
      </c>
      <c r="N94" s="2">
        <v>1260.76</v>
      </c>
      <c r="O94" s="2">
        <v>1259.7</v>
      </c>
      <c r="P94" s="2">
        <v>-0.06</v>
      </c>
      <c r="Q94" s="2">
        <v>2520.4</v>
      </c>
      <c r="R94" s="2">
        <v>9916.5</v>
      </c>
    </row>
    <row r="95" spans="1:18" x14ac:dyDescent="0.2">
      <c r="A95" s="4" t="s">
        <v>145</v>
      </c>
      <c r="B95" s="20" t="s">
        <v>146</v>
      </c>
      <c r="C95" s="2">
        <v>10953.9</v>
      </c>
      <c r="D95" s="2">
        <v>0</v>
      </c>
      <c r="E95" s="2">
        <v>200</v>
      </c>
      <c r="F95" s="2">
        <v>0</v>
      </c>
      <c r="G95" s="2">
        <v>784</v>
      </c>
      <c r="H95" s="2">
        <v>0</v>
      </c>
      <c r="I95" s="2">
        <v>0</v>
      </c>
      <c r="J95" s="2">
        <v>499</v>
      </c>
      <c r="K95" s="2">
        <v>0</v>
      </c>
      <c r="L95" s="2">
        <v>0</v>
      </c>
      <c r="M95" s="2">
        <v>12436.9</v>
      </c>
      <c r="N95" s="2">
        <v>1260.76</v>
      </c>
      <c r="O95" s="2">
        <v>1259.7</v>
      </c>
      <c r="P95" s="2">
        <v>0.44</v>
      </c>
      <c r="Q95" s="2">
        <v>2520.9</v>
      </c>
      <c r="R95" s="2">
        <v>9916</v>
      </c>
    </row>
    <row r="96" spans="1:18" x14ac:dyDescent="0.2">
      <c r="A96" s="4" t="s">
        <v>147</v>
      </c>
      <c r="B96" s="20" t="s">
        <v>148</v>
      </c>
      <c r="C96" s="2">
        <v>10953.9</v>
      </c>
      <c r="D96" s="2">
        <v>0</v>
      </c>
      <c r="E96" s="2">
        <v>0</v>
      </c>
      <c r="F96" s="2">
        <v>0</v>
      </c>
      <c r="G96" s="2">
        <v>784</v>
      </c>
      <c r="H96" s="2">
        <v>0</v>
      </c>
      <c r="I96" s="2">
        <v>0</v>
      </c>
      <c r="J96" s="2">
        <v>499</v>
      </c>
      <c r="K96" s="2">
        <v>0</v>
      </c>
      <c r="L96" s="2">
        <v>0</v>
      </c>
      <c r="M96" s="2">
        <v>12236.9</v>
      </c>
      <c r="N96" s="2">
        <v>1224.92</v>
      </c>
      <c r="O96" s="2">
        <v>1259.7</v>
      </c>
      <c r="P96" s="2">
        <v>1566.28</v>
      </c>
      <c r="Q96" s="2">
        <v>4050.9</v>
      </c>
      <c r="R96" s="2">
        <v>8186</v>
      </c>
    </row>
    <row r="97" spans="1:18" x14ac:dyDescent="0.2">
      <c r="A97" s="4" t="s">
        <v>149</v>
      </c>
      <c r="B97" s="20" t="s">
        <v>150</v>
      </c>
      <c r="C97" s="2">
        <v>10953.9</v>
      </c>
      <c r="D97" s="2">
        <v>0</v>
      </c>
      <c r="E97" s="2">
        <v>200</v>
      </c>
      <c r="F97" s="2">
        <v>0</v>
      </c>
      <c r="G97" s="2">
        <v>784</v>
      </c>
      <c r="H97" s="2">
        <v>0</v>
      </c>
      <c r="I97" s="2">
        <v>0</v>
      </c>
      <c r="J97" s="2">
        <v>499</v>
      </c>
      <c r="K97" s="2">
        <v>0</v>
      </c>
      <c r="L97" s="2">
        <v>0</v>
      </c>
      <c r="M97" s="2">
        <v>12436.9</v>
      </c>
      <c r="N97" s="2">
        <v>1260.76</v>
      </c>
      <c r="O97" s="2">
        <v>1259.7</v>
      </c>
      <c r="P97" s="2">
        <v>-0.06</v>
      </c>
      <c r="Q97" s="2">
        <v>2520.4</v>
      </c>
      <c r="R97" s="2">
        <v>9916.5</v>
      </c>
    </row>
    <row r="98" spans="1:18" x14ac:dyDescent="0.2">
      <c r="A98" s="4" t="s">
        <v>151</v>
      </c>
      <c r="B98" s="20" t="s">
        <v>152</v>
      </c>
      <c r="C98" s="2">
        <v>10953.9</v>
      </c>
      <c r="D98" s="2">
        <v>0</v>
      </c>
      <c r="E98" s="2">
        <v>200</v>
      </c>
      <c r="F98" s="2">
        <v>0</v>
      </c>
      <c r="G98" s="2">
        <v>784</v>
      </c>
      <c r="H98" s="2">
        <v>0</v>
      </c>
      <c r="I98" s="2">
        <v>0</v>
      </c>
      <c r="J98" s="2">
        <v>499</v>
      </c>
      <c r="K98" s="2">
        <v>0</v>
      </c>
      <c r="L98" s="2">
        <v>0</v>
      </c>
      <c r="M98" s="2">
        <v>12436.9</v>
      </c>
      <c r="N98" s="2">
        <v>1260.76</v>
      </c>
      <c r="O98" s="2">
        <v>1259.7</v>
      </c>
      <c r="P98" s="2">
        <v>-0.06</v>
      </c>
      <c r="Q98" s="2">
        <v>2520.4</v>
      </c>
      <c r="R98" s="2">
        <v>9916.5</v>
      </c>
    </row>
    <row r="99" spans="1:18" s="26" customFormat="1" x14ac:dyDescent="0.2">
      <c r="A99" s="11" t="s">
        <v>538</v>
      </c>
      <c r="C99" s="26" t="s">
        <v>39</v>
      </c>
      <c r="D99" s="26" t="s">
        <v>39</v>
      </c>
      <c r="E99" s="26" t="s">
        <v>39</v>
      </c>
      <c r="F99" s="26" t="s">
        <v>39</v>
      </c>
      <c r="G99" s="26" t="s">
        <v>39</v>
      </c>
      <c r="H99" s="26" t="s">
        <v>39</v>
      </c>
      <c r="I99" s="26" t="s">
        <v>39</v>
      </c>
      <c r="J99" s="26" t="s">
        <v>39</v>
      </c>
      <c r="K99" s="26" t="s">
        <v>39</v>
      </c>
      <c r="L99" s="26" t="s">
        <v>39</v>
      </c>
      <c r="M99" s="26" t="s">
        <v>39</v>
      </c>
      <c r="N99" s="26" t="s">
        <v>39</v>
      </c>
      <c r="O99" s="26" t="s">
        <v>39</v>
      </c>
      <c r="P99" s="2">
        <v>0</v>
      </c>
      <c r="Q99" s="26" t="s">
        <v>39</v>
      </c>
      <c r="R99" s="26" t="s">
        <v>39</v>
      </c>
    </row>
    <row r="100" spans="1:18" x14ac:dyDescent="0.2">
      <c r="C100" s="15"/>
      <c r="D100" s="15">
        <v>0</v>
      </c>
      <c r="E100" s="15">
        <v>800</v>
      </c>
      <c r="F100" s="15">
        <v>0</v>
      </c>
      <c r="G100" s="15">
        <v>7964</v>
      </c>
      <c r="H100" s="15">
        <v>0</v>
      </c>
      <c r="I100" s="15">
        <v>0</v>
      </c>
      <c r="J100" s="15">
        <v>4964.8999999999996</v>
      </c>
      <c r="K100" s="15">
        <v>1447.82</v>
      </c>
      <c r="L100" s="2">
        <v>2736.05</v>
      </c>
      <c r="M100" s="2">
        <v>17912.77</v>
      </c>
      <c r="N100" s="15">
        <v>13119.88</v>
      </c>
      <c r="O100" s="15">
        <v>12781.56</v>
      </c>
      <c r="P100" s="2">
        <v>5608.3700000000008</v>
      </c>
      <c r="Q100" s="15">
        <v>31509.81</v>
      </c>
      <c r="R100" s="15">
        <v>95515.5</v>
      </c>
    </row>
    <row r="101" spans="1:18" x14ac:dyDescent="0.2">
      <c r="L101" s="2"/>
      <c r="M101" s="2"/>
      <c r="P101" s="2">
        <v>0</v>
      </c>
    </row>
    <row r="102" spans="1:18" x14ac:dyDescent="0.2">
      <c r="A102" s="10" t="s">
        <v>157</v>
      </c>
      <c r="L102" s="2"/>
      <c r="M102" s="2"/>
      <c r="P102" s="2">
        <v>0</v>
      </c>
    </row>
    <row r="103" spans="1:18" x14ac:dyDescent="0.2">
      <c r="A103" s="4" t="s">
        <v>550</v>
      </c>
      <c r="B103" s="20" t="s">
        <v>551</v>
      </c>
      <c r="C103" s="2">
        <v>11669.1</v>
      </c>
      <c r="D103" s="2">
        <v>0</v>
      </c>
      <c r="E103" s="2">
        <v>200</v>
      </c>
      <c r="F103" s="2">
        <v>0</v>
      </c>
      <c r="G103" s="2">
        <v>788</v>
      </c>
      <c r="H103" s="2">
        <v>0</v>
      </c>
      <c r="I103" s="2">
        <v>0</v>
      </c>
      <c r="J103" s="2">
        <v>421.2</v>
      </c>
      <c r="K103" s="2">
        <v>850.2</v>
      </c>
      <c r="L103" s="2">
        <v>1166.9100000000001</v>
      </c>
      <c r="M103" s="2">
        <v>15095.410000000002</v>
      </c>
      <c r="N103" s="2">
        <v>1552.92</v>
      </c>
      <c r="O103" s="2">
        <v>1341.96</v>
      </c>
      <c r="P103" s="2">
        <v>3227.12</v>
      </c>
      <c r="Q103" s="2">
        <v>6122</v>
      </c>
      <c r="R103" s="2">
        <v>7806.5</v>
      </c>
    </row>
    <row r="104" spans="1:18" x14ac:dyDescent="0.2">
      <c r="A104" s="4" t="s">
        <v>158</v>
      </c>
      <c r="B104" s="20" t="s">
        <v>159</v>
      </c>
      <c r="C104" s="2">
        <v>14052.6</v>
      </c>
      <c r="D104" s="2">
        <v>0</v>
      </c>
      <c r="E104" s="2">
        <v>0</v>
      </c>
      <c r="F104" s="2">
        <v>0</v>
      </c>
      <c r="G104" s="2">
        <v>991</v>
      </c>
      <c r="H104" s="2">
        <v>0</v>
      </c>
      <c r="I104" s="2">
        <v>0</v>
      </c>
      <c r="J104" s="2">
        <v>603</v>
      </c>
      <c r="K104" s="2">
        <v>850.2</v>
      </c>
      <c r="L104" s="2">
        <v>0</v>
      </c>
      <c r="M104" s="2">
        <v>16496.8</v>
      </c>
      <c r="N104" s="2">
        <v>2101.52</v>
      </c>
      <c r="O104" s="2">
        <v>1616.06</v>
      </c>
      <c r="P104" s="2">
        <v>0.22</v>
      </c>
      <c r="Q104" s="2">
        <v>3717.8</v>
      </c>
      <c r="R104" s="2">
        <v>12779</v>
      </c>
    </row>
    <row r="105" spans="1:18" x14ac:dyDescent="0.2">
      <c r="A105" s="4" t="s">
        <v>160</v>
      </c>
      <c r="B105" s="20" t="s">
        <v>161</v>
      </c>
      <c r="C105" s="2">
        <v>12197.1</v>
      </c>
      <c r="D105" s="2">
        <v>0</v>
      </c>
      <c r="E105" s="2">
        <v>0</v>
      </c>
      <c r="F105" s="2">
        <v>0</v>
      </c>
      <c r="G105" s="2">
        <v>815</v>
      </c>
      <c r="H105" s="2">
        <v>0</v>
      </c>
      <c r="I105" s="2">
        <v>1982.02</v>
      </c>
      <c r="J105" s="2">
        <v>496</v>
      </c>
      <c r="K105" s="2">
        <v>566.79999999999995</v>
      </c>
      <c r="L105" s="2">
        <v>0</v>
      </c>
      <c r="M105" s="2">
        <v>16056.92</v>
      </c>
      <c r="N105" s="2">
        <v>1863.04</v>
      </c>
      <c r="O105" s="2">
        <v>1402.66</v>
      </c>
      <c r="P105" s="2">
        <v>7824.72</v>
      </c>
      <c r="Q105" s="2">
        <v>11090.42</v>
      </c>
      <c r="R105" s="2">
        <v>4966.5</v>
      </c>
    </row>
    <row r="106" spans="1:18" x14ac:dyDescent="0.2">
      <c r="A106" s="4" t="s">
        <v>162</v>
      </c>
      <c r="B106" s="20" t="s">
        <v>163</v>
      </c>
      <c r="C106" s="2">
        <v>10907.1</v>
      </c>
      <c r="D106" s="2">
        <v>0</v>
      </c>
      <c r="E106" s="2">
        <v>0</v>
      </c>
      <c r="F106" s="2">
        <v>0</v>
      </c>
      <c r="G106" s="2">
        <v>717</v>
      </c>
      <c r="H106" s="2">
        <v>0</v>
      </c>
      <c r="I106" s="2">
        <v>0</v>
      </c>
      <c r="J106" s="2">
        <v>447</v>
      </c>
      <c r="K106" s="2">
        <v>708.5</v>
      </c>
      <c r="L106" s="2">
        <v>0</v>
      </c>
      <c r="M106" s="2">
        <v>12779.6</v>
      </c>
      <c r="N106" s="2">
        <v>1322.16</v>
      </c>
      <c r="O106" s="2">
        <v>1254.32</v>
      </c>
      <c r="P106" s="2">
        <v>4747.12</v>
      </c>
      <c r="Q106" s="2">
        <v>7323.6</v>
      </c>
      <c r="R106" s="2">
        <v>5456</v>
      </c>
    </row>
    <row r="107" spans="1:18" x14ac:dyDescent="0.2">
      <c r="A107" s="4" t="s">
        <v>534</v>
      </c>
      <c r="B107" s="20" t="s">
        <v>535</v>
      </c>
      <c r="C107" s="2">
        <v>12197.1</v>
      </c>
      <c r="D107" s="2">
        <v>0</v>
      </c>
      <c r="E107" s="2">
        <v>200</v>
      </c>
      <c r="F107" s="2">
        <v>0</v>
      </c>
      <c r="G107" s="2">
        <v>815</v>
      </c>
      <c r="H107" s="2">
        <v>0</v>
      </c>
      <c r="I107" s="2">
        <v>0</v>
      </c>
      <c r="J107" s="2">
        <v>496</v>
      </c>
      <c r="K107" s="2">
        <v>708.5</v>
      </c>
      <c r="L107" s="2">
        <v>0</v>
      </c>
      <c r="M107" s="2">
        <v>14416.6</v>
      </c>
      <c r="N107" s="2">
        <v>1657.18</v>
      </c>
      <c r="O107" s="2">
        <v>1402.68</v>
      </c>
      <c r="P107" s="2">
        <v>9069.24</v>
      </c>
      <c r="Q107" s="2">
        <v>12129.1</v>
      </c>
      <c r="R107" s="2">
        <v>2287.5</v>
      </c>
    </row>
    <row r="108" spans="1:18" x14ac:dyDescent="0.2">
      <c r="A108" s="4" t="s">
        <v>164</v>
      </c>
      <c r="B108" s="20" t="s">
        <v>165</v>
      </c>
      <c r="C108" s="2">
        <v>11279.1</v>
      </c>
      <c r="D108" s="2">
        <v>0</v>
      </c>
      <c r="E108" s="2">
        <v>200</v>
      </c>
      <c r="F108" s="2">
        <v>0</v>
      </c>
      <c r="G108" s="2">
        <v>737</v>
      </c>
      <c r="H108" s="2">
        <v>0</v>
      </c>
      <c r="I108" s="2">
        <v>0</v>
      </c>
      <c r="J108" s="2">
        <v>455</v>
      </c>
      <c r="K108" s="2">
        <v>566.79999999999995</v>
      </c>
      <c r="L108" s="2">
        <v>0</v>
      </c>
      <c r="M108" s="2">
        <v>13237.9</v>
      </c>
      <c r="N108" s="2">
        <v>1408.3</v>
      </c>
      <c r="O108" s="2">
        <v>1297.0999999999999</v>
      </c>
      <c r="P108" s="2">
        <v>112.5</v>
      </c>
      <c r="Q108" s="2">
        <v>2817.9</v>
      </c>
      <c r="R108" s="2">
        <v>10420</v>
      </c>
    </row>
    <row r="109" spans="1:18" x14ac:dyDescent="0.2">
      <c r="A109" s="4" t="s">
        <v>166</v>
      </c>
      <c r="B109" s="20" t="s">
        <v>167</v>
      </c>
      <c r="C109" s="2">
        <v>11279.1</v>
      </c>
      <c r="D109" s="2">
        <v>0</v>
      </c>
      <c r="E109" s="2">
        <v>200</v>
      </c>
      <c r="F109" s="2">
        <v>0</v>
      </c>
      <c r="G109" s="2">
        <v>737</v>
      </c>
      <c r="H109" s="2">
        <v>0</v>
      </c>
      <c r="I109" s="2">
        <v>0</v>
      </c>
      <c r="J109" s="2">
        <v>455</v>
      </c>
      <c r="K109" s="2">
        <v>566.79999999999995</v>
      </c>
      <c r="L109" s="2">
        <v>0</v>
      </c>
      <c r="M109" s="2">
        <v>13237.9</v>
      </c>
      <c r="N109" s="2">
        <v>1408.3</v>
      </c>
      <c r="O109" s="2">
        <v>1297.0999999999999</v>
      </c>
      <c r="P109" s="2">
        <v>113</v>
      </c>
      <c r="Q109" s="2">
        <v>2818.4</v>
      </c>
      <c r="R109" s="2">
        <v>10419.5</v>
      </c>
    </row>
    <row r="110" spans="1:18" x14ac:dyDescent="0.2">
      <c r="A110" s="4" t="s">
        <v>168</v>
      </c>
      <c r="B110" s="20" t="s">
        <v>169</v>
      </c>
      <c r="C110" s="2">
        <v>12941.1</v>
      </c>
      <c r="D110" s="2">
        <v>862.74</v>
      </c>
      <c r="E110" s="2">
        <v>200</v>
      </c>
      <c r="F110" s="2">
        <v>0</v>
      </c>
      <c r="G110" s="2">
        <v>815</v>
      </c>
      <c r="H110" s="2">
        <v>0</v>
      </c>
      <c r="I110" s="2">
        <v>593.13</v>
      </c>
      <c r="J110" s="2">
        <v>496</v>
      </c>
      <c r="K110" s="2">
        <v>566.79999999999995</v>
      </c>
      <c r="L110" s="2">
        <v>0</v>
      </c>
      <c r="M110" s="2">
        <v>16474.77</v>
      </c>
      <c r="N110" s="2">
        <v>1995.05</v>
      </c>
      <c r="O110" s="2">
        <v>1488.22</v>
      </c>
      <c r="P110" s="2">
        <v>12096</v>
      </c>
      <c r="Q110" s="2">
        <v>15579.27</v>
      </c>
      <c r="R110" s="2">
        <v>895.5</v>
      </c>
    </row>
    <row r="111" spans="1:18" x14ac:dyDescent="0.2">
      <c r="A111" s="4" t="s">
        <v>170</v>
      </c>
      <c r="B111" s="20" t="s">
        <v>171</v>
      </c>
      <c r="C111" s="2">
        <v>12197.1</v>
      </c>
      <c r="D111" s="2">
        <v>0</v>
      </c>
      <c r="E111" s="2">
        <v>200</v>
      </c>
      <c r="F111" s="2">
        <v>0</v>
      </c>
      <c r="G111" s="2">
        <v>815</v>
      </c>
      <c r="H111" s="2">
        <v>0</v>
      </c>
      <c r="I111" s="2">
        <v>1016.42</v>
      </c>
      <c r="J111" s="2">
        <v>496</v>
      </c>
      <c r="K111" s="2">
        <v>566.79999999999995</v>
      </c>
      <c r="L111" s="2">
        <v>0</v>
      </c>
      <c r="M111" s="2">
        <v>15291.32</v>
      </c>
      <c r="N111" s="2">
        <v>1753.79</v>
      </c>
      <c r="O111" s="2">
        <v>1402.68</v>
      </c>
      <c r="P111" s="2">
        <v>121.85000000000001</v>
      </c>
      <c r="Q111" s="2">
        <v>3278.32</v>
      </c>
      <c r="R111" s="2">
        <v>12013</v>
      </c>
    </row>
    <row r="112" spans="1:18" x14ac:dyDescent="0.2">
      <c r="A112" s="4" t="s">
        <v>172</v>
      </c>
      <c r="B112" s="20" t="s">
        <v>173</v>
      </c>
      <c r="C112" s="2">
        <v>12197.1</v>
      </c>
      <c r="D112" s="2">
        <v>1626.28</v>
      </c>
      <c r="E112" s="2">
        <v>400</v>
      </c>
      <c r="F112" s="2">
        <v>0</v>
      </c>
      <c r="G112" s="2">
        <v>815</v>
      </c>
      <c r="H112" s="2">
        <v>0</v>
      </c>
      <c r="I112" s="2">
        <v>660.67</v>
      </c>
      <c r="J112" s="2">
        <v>496</v>
      </c>
      <c r="K112" s="2">
        <v>566.79999999999995</v>
      </c>
      <c r="L112" s="2">
        <v>0</v>
      </c>
      <c r="M112" s="2">
        <v>16761.850000000002</v>
      </c>
      <c r="N112" s="2">
        <v>1981.05</v>
      </c>
      <c r="O112" s="2">
        <v>1402.66</v>
      </c>
      <c r="P112" s="2">
        <v>3671.14</v>
      </c>
      <c r="Q112" s="2">
        <v>7054.85</v>
      </c>
      <c r="R112" s="2">
        <v>9707</v>
      </c>
    </row>
    <row r="113" spans="1:18" x14ac:dyDescent="0.2">
      <c r="A113" s="4" t="s">
        <v>174</v>
      </c>
      <c r="B113" s="20" t="s">
        <v>175</v>
      </c>
      <c r="C113" s="2">
        <v>12197.1</v>
      </c>
      <c r="D113" s="2">
        <v>0</v>
      </c>
      <c r="E113" s="2">
        <v>0</v>
      </c>
      <c r="F113" s="2">
        <v>0</v>
      </c>
      <c r="G113" s="2">
        <v>815</v>
      </c>
      <c r="H113" s="2">
        <v>0</v>
      </c>
      <c r="I113" s="2">
        <v>0</v>
      </c>
      <c r="J113" s="2">
        <v>297.58999999999997</v>
      </c>
      <c r="K113" s="2">
        <v>566.79999999999995</v>
      </c>
      <c r="L113" s="2">
        <v>4878.84</v>
      </c>
      <c r="M113" s="2">
        <v>18755.330000000002</v>
      </c>
      <c r="N113" s="2">
        <v>903.31</v>
      </c>
      <c r="O113" s="2">
        <v>1402.66</v>
      </c>
      <c r="P113" s="2">
        <v>5877.5199999999995</v>
      </c>
      <c r="Q113" s="2">
        <v>8260.99</v>
      </c>
      <c r="R113" s="2">
        <v>5615.5</v>
      </c>
    </row>
    <row r="114" spans="1:18" x14ac:dyDescent="0.2">
      <c r="A114" s="4" t="s">
        <v>176</v>
      </c>
      <c r="B114" s="20" t="s">
        <v>177</v>
      </c>
      <c r="C114" s="2">
        <v>11279.1</v>
      </c>
      <c r="D114" s="2">
        <v>0</v>
      </c>
      <c r="E114" s="2">
        <v>400</v>
      </c>
      <c r="F114" s="2">
        <v>0</v>
      </c>
      <c r="G114" s="2">
        <v>737</v>
      </c>
      <c r="H114" s="2">
        <v>0</v>
      </c>
      <c r="I114" s="2">
        <v>140.99</v>
      </c>
      <c r="J114" s="2">
        <v>455</v>
      </c>
      <c r="K114" s="2">
        <v>566.79999999999995</v>
      </c>
      <c r="L114" s="2">
        <v>0</v>
      </c>
      <c r="M114" s="2">
        <v>13578.89</v>
      </c>
      <c r="N114" s="2">
        <v>1478.25</v>
      </c>
      <c r="O114" s="2">
        <v>1297.0999999999999</v>
      </c>
      <c r="P114" s="2">
        <v>113.03999999999999</v>
      </c>
      <c r="Q114" s="2">
        <v>2888.39</v>
      </c>
      <c r="R114" s="2">
        <v>10690.5</v>
      </c>
    </row>
    <row r="115" spans="1:18" x14ac:dyDescent="0.2">
      <c r="A115" s="4" t="s">
        <v>178</v>
      </c>
      <c r="B115" s="20" t="s">
        <v>179</v>
      </c>
      <c r="C115" s="2">
        <v>12197.1</v>
      </c>
      <c r="D115" s="2">
        <v>0</v>
      </c>
      <c r="E115" s="2">
        <v>0</v>
      </c>
      <c r="F115" s="2">
        <v>0</v>
      </c>
      <c r="G115" s="2">
        <v>815</v>
      </c>
      <c r="H115" s="2">
        <v>0</v>
      </c>
      <c r="I115" s="2">
        <v>0</v>
      </c>
      <c r="J115" s="2">
        <v>230.62</v>
      </c>
      <c r="K115" s="2">
        <v>566.79999999999995</v>
      </c>
      <c r="L115" s="2">
        <v>6505.12</v>
      </c>
      <c r="M115" s="2">
        <v>20314.64</v>
      </c>
      <c r="N115" s="2">
        <v>889</v>
      </c>
      <c r="O115" s="2">
        <v>1402.66</v>
      </c>
      <c r="P115" s="2">
        <v>-153.14000000000001</v>
      </c>
      <c r="Q115" s="2">
        <v>2216.02</v>
      </c>
      <c r="R115" s="2">
        <v>11593.5</v>
      </c>
    </row>
    <row r="116" spans="1:18" x14ac:dyDescent="0.2">
      <c r="A116" s="4" t="s">
        <v>180</v>
      </c>
      <c r="B116" s="20" t="s">
        <v>181</v>
      </c>
      <c r="C116" s="2">
        <v>12197.1</v>
      </c>
      <c r="D116" s="2">
        <v>0</v>
      </c>
      <c r="E116" s="2">
        <v>0</v>
      </c>
      <c r="F116" s="2">
        <v>0</v>
      </c>
      <c r="G116" s="2">
        <v>815</v>
      </c>
      <c r="H116" s="2">
        <v>0</v>
      </c>
      <c r="I116" s="2">
        <v>813.14</v>
      </c>
      <c r="J116" s="2">
        <v>231.42</v>
      </c>
      <c r="K116" s="2">
        <v>283.39999999999998</v>
      </c>
      <c r="L116" s="2">
        <v>6505.12</v>
      </c>
      <c r="M116" s="2">
        <v>20845.18</v>
      </c>
      <c r="N116" s="2">
        <v>1467.15</v>
      </c>
      <c r="O116" s="2">
        <v>1402.66</v>
      </c>
      <c r="P116" s="2">
        <v>5023.75</v>
      </c>
      <c r="Q116" s="2">
        <v>7893.56</v>
      </c>
      <c r="R116" s="2">
        <v>6446.5</v>
      </c>
    </row>
    <row r="117" spans="1:18" x14ac:dyDescent="0.2">
      <c r="A117" s="4" t="s">
        <v>182</v>
      </c>
      <c r="B117" s="20" t="s">
        <v>183</v>
      </c>
      <c r="C117" s="2">
        <v>11279.1</v>
      </c>
      <c r="D117" s="2">
        <v>0</v>
      </c>
      <c r="E117" s="2">
        <v>0</v>
      </c>
      <c r="F117" s="2">
        <v>0</v>
      </c>
      <c r="G117" s="2">
        <v>737</v>
      </c>
      <c r="H117" s="2">
        <v>0</v>
      </c>
      <c r="I117" s="2">
        <v>0</v>
      </c>
      <c r="J117" s="2">
        <v>455</v>
      </c>
      <c r="K117" s="2">
        <v>283.39999999999998</v>
      </c>
      <c r="L117" s="2">
        <v>0</v>
      </c>
      <c r="M117" s="2">
        <v>12754.5</v>
      </c>
      <c r="N117" s="2">
        <v>1317.68</v>
      </c>
      <c r="O117" s="2">
        <v>1297.0999999999999</v>
      </c>
      <c r="P117" s="2">
        <v>4840.72</v>
      </c>
      <c r="Q117" s="2">
        <v>7455.5</v>
      </c>
      <c r="R117" s="2">
        <v>5299</v>
      </c>
    </row>
    <row r="118" spans="1:18" x14ac:dyDescent="0.2">
      <c r="A118" s="4" t="s">
        <v>184</v>
      </c>
      <c r="B118" s="20" t="s">
        <v>185</v>
      </c>
      <c r="C118" s="2">
        <v>10907.1</v>
      </c>
      <c r="D118" s="2">
        <v>0</v>
      </c>
      <c r="E118" s="2">
        <v>0</v>
      </c>
      <c r="F118" s="2">
        <v>0</v>
      </c>
      <c r="G118" s="2">
        <v>717</v>
      </c>
      <c r="H118" s="2">
        <v>0</v>
      </c>
      <c r="I118" s="2">
        <v>0</v>
      </c>
      <c r="J118" s="2">
        <v>447</v>
      </c>
      <c r="K118" s="2">
        <v>283.39999999999998</v>
      </c>
      <c r="L118" s="2">
        <v>0</v>
      </c>
      <c r="M118" s="2">
        <v>12354.5</v>
      </c>
      <c r="N118" s="2">
        <v>1243.42</v>
      </c>
      <c r="O118" s="2">
        <v>1254.32</v>
      </c>
      <c r="P118" s="2">
        <v>3378.87</v>
      </c>
      <c r="Q118" s="2">
        <v>5876.61</v>
      </c>
      <c r="R118" s="2">
        <v>6463.5</v>
      </c>
    </row>
    <row r="119" spans="1:18" x14ac:dyDescent="0.2">
      <c r="A119" s="4" t="s">
        <v>186</v>
      </c>
      <c r="B119" s="20" t="s">
        <v>187</v>
      </c>
      <c r="C119" s="2">
        <v>11669.1</v>
      </c>
      <c r="D119" s="2">
        <v>0</v>
      </c>
      <c r="E119" s="2">
        <v>0</v>
      </c>
      <c r="F119" s="2">
        <v>0</v>
      </c>
      <c r="G119" s="2">
        <v>788</v>
      </c>
      <c r="H119" s="2">
        <v>0</v>
      </c>
      <c r="I119" s="2">
        <v>0</v>
      </c>
      <c r="J119" s="2">
        <v>218.4</v>
      </c>
      <c r="K119" s="2">
        <v>0</v>
      </c>
      <c r="L119" s="2">
        <v>6098.55</v>
      </c>
      <c r="M119" s="2">
        <v>18774.05</v>
      </c>
      <c r="N119" s="2">
        <v>1484.95</v>
      </c>
      <c r="O119" s="2">
        <v>1402.66</v>
      </c>
      <c r="P119" s="2">
        <v>6878.3899999999994</v>
      </c>
      <c r="Q119" s="2">
        <v>9766</v>
      </c>
      <c r="R119" s="2">
        <v>3437.5</v>
      </c>
    </row>
    <row r="120" spans="1:18" x14ac:dyDescent="0.2">
      <c r="A120" s="4" t="s">
        <v>188</v>
      </c>
      <c r="B120" s="20" t="s">
        <v>189</v>
      </c>
      <c r="C120" s="2">
        <v>12197.1</v>
      </c>
      <c r="D120" s="2">
        <v>0</v>
      </c>
      <c r="E120" s="2">
        <v>0</v>
      </c>
      <c r="F120" s="2">
        <v>0</v>
      </c>
      <c r="G120" s="2">
        <v>815</v>
      </c>
      <c r="H120" s="2">
        <v>0</v>
      </c>
      <c r="I120" s="2">
        <v>0</v>
      </c>
      <c r="J120" s="2">
        <v>248</v>
      </c>
      <c r="K120" s="2">
        <v>0</v>
      </c>
      <c r="L120" s="2">
        <v>6098.55</v>
      </c>
      <c r="M120" s="2">
        <v>19358.650000000001</v>
      </c>
      <c r="N120" s="2">
        <v>1413.48</v>
      </c>
      <c r="O120" s="2">
        <v>1402.66</v>
      </c>
      <c r="P120" s="2">
        <v>5922.4599999999991</v>
      </c>
      <c r="Q120" s="2">
        <v>8738.6</v>
      </c>
      <c r="R120" s="2">
        <v>4521.5</v>
      </c>
    </row>
    <row r="121" spans="1:18" x14ac:dyDescent="0.2">
      <c r="A121" s="4" t="s">
        <v>190</v>
      </c>
      <c r="B121" s="20" t="s">
        <v>191</v>
      </c>
      <c r="C121" s="2">
        <v>11669.1</v>
      </c>
      <c r="D121" s="2">
        <v>0</v>
      </c>
      <c r="E121" s="2">
        <v>0</v>
      </c>
      <c r="F121" s="2">
        <v>0</v>
      </c>
      <c r="G121" s="2">
        <v>788</v>
      </c>
      <c r="H121" s="2">
        <v>0</v>
      </c>
      <c r="I121" s="2">
        <v>0</v>
      </c>
      <c r="J121" s="2">
        <v>468</v>
      </c>
      <c r="K121" s="2">
        <v>0</v>
      </c>
      <c r="L121" s="2">
        <v>0</v>
      </c>
      <c r="M121" s="2">
        <v>12925.1</v>
      </c>
      <c r="N121" s="2">
        <v>1348.24</v>
      </c>
      <c r="O121" s="2">
        <v>1341.94</v>
      </c>
      <c r="P121" s="2">
        <v>5650.42</v>
      </c>
      <c r="Q121" s="2">
        <v>8340.6</v>
      </c>
      <c r="R121" s="2">
        <v>4584.5</v>
      </c>
    </row>
    <row r="122" spans="1:18" x14ac:dyDescent="0.2">
      <c r="A122" s="4" t="s">
        <v>192</v>
      </c>
      <c r="B122" s="20" t="s">
        <v>193</v>
      </c>
      <c r="C122" s="2">
        <v>12197.1</v>
      </c>
      <c r="D122" s="2">
        <v>1626.28</v>
      </c>
      <c r="E122" s="2">
        <v>400</v>
      </c>
      <c r="F122" s="2">
        <v>0</v>
      </c>
      <c r="G122" s="2">
        <v>788</v>
      </c>
      <c r="H122" s="2">
        <v>0</v>
      </c>
      <c r="I122" s="2">
        <v>0</v>
      </c>
      <c r="J122" s="2">
        <v>468</v>
      </c>
      <c r="K122" s="2">
        <v>0</v>
      </c>
      <c r="L122" s="2">
        <v>0</v>
      </c>
      <c r="M122" s="2">
        <v>15479.380000000001</v>
      </c>
      <c r="N122" s="2">
        <v>1793.96</v>
      </c>
      <c r="O122" s="2">
        <v>1402.66</v>
      </c>
      <c r="P122" s="2">
        <v>122.25999999999999</v>
      </c>
      <c r="Q122" s="2">
        <v>3318.88</v>
      </c>
      <c r="R122" s="2">
        <v>12160.5</v>
      </c>
    </row>
    <row r="123" spans="1:18" x14ac:dyDescent="0.2">
      <c r="A123" s="4" t="s">
        <v>194</v>
      </c>
      <c r="B123" s="20" t="s">
        <v>195</v>
      </c>
      <c r="C123" s="2">
        <v>11279.1</v>
      </c>
      <c r="D123" s="2">
        <v>0</v>
      </c>
      <c r="E123" s="2">
        <v>0</v>
      </c>
      <c r="F123" s="2">
        <v>0</v>
      </c>
      <c r="G123" s="2">
        <v>737</v>
      </c>
      <c r="H123" s="2">
        <v>0</v>
      </c>
      <c r="I123" s="2">
        <v>0</v>
      </c>
      <c r="J123" s="2">
        <v>455</v>
      </c>
      <c r="K123" s="2">
        <v>0</v>
      </c>
      <c r="L123" s="2">
        <v>0</v>
      </c>
      <c r="M123" s="2">
        <v>12471.1</v>
      </c>
      <c r="N123" s="2">
        <v>1266.8800000000001</v>
      </c>
      <c r="O123" s="2">
        <v>1297.06</v>
      </c>
      <c r="P123" s="2">
        <v>112.66</v>
      </c>
      <c r="Q123" s="2">
        <v>2676.6</v>
      </c>
      <c r="R123" s="2">
        <v>9794.5</v>
      </c>
    </row>
    <row r="124" spans="1:18" x14ac:dyDescent="0.2">
      <c r="A124" s="4" t="s">
        <v>196</v>
      </c>
      <c r="B124" s="20" t="s">
        <v>197</v>
      </c>
      <c r="C124" s="2">
        <v>11669.1</v>
      </c>
      <c r="D124" s="2">
        <v>0</v>
      </c>
      <c r="E124" s="2">
        <v>0</v>
      </c>
      <c r="F124" s="2">
        <v>0</v>
      </c>
      <c r="G124" s="2">
        <v>788</v>
      </c>
      <c r="H124" s="2">
        <v>0</v>
      </c>
      <c r="I124" s="2">
        <v>0</v>
      </c>
      <c r="J124" s="2">
        <v>468</v>
      </c>
      <c r="K124" s="2">
        <v>0</v>
      </c>
      <c r="L124" s="2">
        <v>0</v>
      </c>
      <c r="M124" s="2">
        <v>12925.1</v>
      </c>
      <c r="N124" s="2">
        <v>1208.8399999999999</v>
      </c>
      <c r="O124" s="2">
        <v>1341.94</v>
      </c>
      <c r="P124" s="2">
        <v>0.38</v>
      </c>
      <c r="Q124" s="2">
        <v>2551.16</v>
      </c>
      <c r="R124" s="2">
        <v>9596</v>
      </c>
    </row>
    <row r="125" spans="1:18" x14ac:dyDescent="0.2">
      <c r="A125" s="4" t="s">
        <v>562</v>
      </c>
      <c r="B125" s="20" t="s">
        <v>563</v>
      </c>
      <c r="C125" s="2">
        <v>15675</v>
      </c>
      <c r="D125" s="2">
        <v>0</v>
      </c>
      <c r="E125" s="2">
        <v>0</v>
      </c>
      <c r="F125" s="2">
        <v>0</v>
      </c>
      <c r="G125" s="2">
        <v>1128</v>
      </c>
      <c r="H125" s="2">
        <v>0</v>
      </c>
      <c r="I125" s="2">
        <v>0</v>
      </c>
      <c r="J125" s="2">
        <v>703</v>
      </c>
      <c r="K125" s="2">
        <v>0</v>
      </c>
      <c r="L125" s="2">
        <v>0</v>
      </c>
      <c r="M125" s="2">
        <v>17506</v>
      </c>
      <c r="N125" s="2">
        <v>2313.13</v>
      </c>
      <c r="O125" s="2">
        <v>1802.62</v>
      </c>
      <c r="P125" s="2">
        <v>0.24</v>
      </c>
      <c r="Q125" s="2">
        <v>4115.99</v>
      </c>
      <c r="R125" s="2">
        <v>13371.5</v>
      </c>
    </row>
    <row r="126" spans="1:18" x14ac:dyDescent="0.2">
      <c r="A126" s="4" t="s">
        <v>198</v>
      </c>
      <c r="B126" s="20" t="s">
        <v>199</v>
      </c>
      <c r="C126" s="2">
        <v>11279.1</v>
      </c>
      <c r="D126" s="2">
        <v>0</v>
      </c>
      <c r="E126" s="2">
        <v>0</v>
      </c>
      <c r="F126" s="2">
        <v>0</v>
      </c>
      <c r="G126" s="2">
        <v>319.27999999999997</v>
      </c>
      <c r="H126" s="2">
        <v>0</v>
      </c>
      <c r="I126" s="2">
        <v>0</v>
      </c>
      <c r="J126" s="2">
        <v>197.08</v>
      </c>
      <c r="K126" s="2">
        <v>0</v>
      </c>
      <c r="L126" s="2">
        <v>0</v>
      </c>
      <c r="M126" s="2">
        <v>11795.460000000001</v>
      </c>
      <c r="N126" s="2">
        <v>551.79999999999995</v>
      </c>
      <c r="O126" s="2">
        <v>648.54999999999995</v>
      </c>
      <c r="P126" s="2">
        <v>0.09</v>
      </c>
      <c r="Q126" s="2">
        <v>1200.44</v>
      </c>
      <c r="R126" s="2">
        <v>4579.5</v>
      </c>
    </row>
    <row r="127" spans="1:18" s="26" customFormat="1" x14ac:dyDescent="0.2">
      <c r="A127" s="11" t="s">
        <v>538</v>
      </c>
      <c r="C127" s="26" t="s">
        <v>39</v>
      </c>
      <c r="D127" s="26" t="s">
        <v>39</v>
      </c>
      <c r="E127" s="26" t="s">
        <v>39</v>
      </c>
      <c r="F127" s="26" t="s">
        <v>39</v>
      </c>
      <c r="G127" s="26" t="s">
        <v>39</v>
      </c>
      <c r="H127" s="26" t="s">
        <v>39</v>
      </c>
      <c r="I127" s="26" t="s">
        <v>39</v>
      </c>
      <c r="J127" s="26" t="s">
        <v>39</v>
      </c>
      <c r="K127" s="26" t="s">
        <v>39</v>
      </c>
      <c r="L127" s="26" t="s">
        <v>39</v>
      </c>
      <c r="M127" s="26" t="s">
        <v>39</v>
      </c>
      <c r="N127" s="26" t="s">
        <v>39</v>
      </c>
      <c r="O127" s="26" t="s">
        <v>39</v>
      </c>
      <c r="P127" s="2">
        <v>0</v>
      </c>
      <c r="Q127" s="26" t="s">
        <v>39</v>
      </c>
      <c r="R127" s="26" t="s">
        <v>39</v>
      </c>
    </row>
    <row r="128" spans="1:18" x14ac:dyDescent="0.2">
      <c r="C128" s="15"/>
      <c r="D128" s="15">
        <v>4115.3</v>
      </c>
      <c r="E128" s="15">
        <v>2400</v>
      </c>
      <c r="F128" s="15">
        <v>0</v>
      </c>
      <c r="G128" s="15">
        <v>18832.28</v>
      </c>
      <c r="H128" s="15">
        <v>0</v>
      </c>
      <c r="I128" s="15">
        <v>5206.37</v>
      </c>
      <c r="J128" s="15">
        <v>10203.31</v>
      </c>
      <c r="K128" s="15">
        <v>9068.7999999999993</v>
      </c>
      <c r="L128" s="2">
        <v>31253.09</v>
      </c>
      <c r="M128" s="2">
        <v>81079.149999999994</v>
      </c>
      <c r="N128" s="15">
        <v>35723.4</v>
      </c>
      <c r="O128" s="15">
        <v>32602.03</v>
      </c>
      <c r="P128" s="2">
        <v>78750.569999999992</v>
      </c>
      <c r="Q128" s="15">
        <v>147231</v>
      </c>
      <c r="R128" s="15">
        <v>184904.5</v>
      </c>
    </row>
    <row r="129" spans="1:18" x14ac:dyDescent="0.2">
      <c r="L129" s="2"/>
      <c r="M129" s="2"/>
      <c r="P129" s="2">
        <v>0</v>
      </c>
    </row>
    <row r="130" spans="1:18" x14ac:dyDescent="0.2">
      <c r="A130" s="10" t="s">
        <v>206</v>
      </c>
      <c r="L130" s="2"/>
      <c r="M130" s="2"/>
      <c r="P130" s="2">
        <v>0</v>
      </c>
    </row>
    <row r="131" spans="1:18" x14ac:dyDescent="0.2">
      <c r="A131" s="4" t="s">
        <v>207</v>
      </c>
      <c r="B131" s="20" t="s">
        <v>208</v>
      </c>
      <c r="C131" s="2">
        <v>12038.1</v>
      </c>
      <c r="D131" s="2">
        <v>1203.81</v>
      </c>
      <c r="E131" s="2">
        <v>200</v>
      </c>
      <c r="F131" s="2">
        <v>0</v>
      </c>
      <c r="G131" s="2">
        <v>802</v>
      </c>
      <c r="H131" s="2">
        <v>0</v>
      </c>
      <c r="I131" s="2">
        <v>0</v>
      </c>
      <c r="J131" s="2">
        <v>482</v>
      </c>
      <c r="K131" s="2">
        <v>850.2</v>
      </c>
      <c r="L131" s="2">
        <v>0</v>
      </c>
      <c r="M131" s="2">
        <v>15576.11</v>
      </c>
      <c r="N131" s="2">
        <v>1814.62</v>
      </c>
      <c r="O131" s="2">
        <v>1384.38</v>
      </c>
      <c r="P131" s="2">
        <v>5939.61</v>
      </c>
      <c r="Q131" s="2">
        <v>9138.61</v>
      </c>
      <c r="R131" s="2">
        <v>6437.5</v>
      </c>
    </row>
    <row r="132" spans="1:18" x14ac:dyDescent="0.2">
      <c r="A132" s="4" t="s">
        <v>209</v>
      </c>
      <c r="B132" s="20" t="s">
        <v>210</v>
      </c>
      <c r="C132" s="2">
        <v>11279.1</v>
      </c>
      <c r="D132" s="2">
        <v>751.94</v>
      </c>
      <c r="E132" s="2">
        <v>0</v>
      </c>
      <c r="F132" s="2">
        <v>0</v>
      </c>
      <c r="G132" s="2">
        <v>737</v>
      </c>
      <c r="H132" s="2">
        <v>0</v>
      </c>
      <c r="I132" s="2">
        <v>0</v>
      </c>
      <c r="J132" s="2">
        <v>455</v>
      </c>
      <c r="K132" s="2">
        <v>850.2</v>
      </c>
      <c r="L132" s="2">
        <v>0</v>
      </c>
      <c r="M132" s="2">
        <v>14073.240000000002</v>
      </c>
      <c r="N132" s="2">
        <v>1503.53</v>
      </c>
      <c r="O132" s="2">
        <v>1297.0999999999999</v>
      </c>
      <c r="P132" s="2">
        <v>2762.11</v>
      </c>
      <c r="Q132" s="2">
        <v>5562.74</v>
      </c>
      <c r="R132" s="2">
        <v>8510.5</v>
      </c>
    </row>
    <row r="133" spans="1:18" x14ac:dyDescent="0.2">
      <c r="A133" s="4" t="s">
        <v>211</v>
      </c>
      <c r="B133" s="20" t="s">
        <v>212</v>
      </c>
      <c r="C133" s="2">
        <v>11279.1</v>
      </c>
      <c r="D133" s="2">
        <v>751.94</v>
      </c>
      <c r="E133" s="2">
        <v>0</v>
      </c>
      <c r="F133" s="2">
        <v>0</v>
      </c>
      <c r="G133" s="2">
        <v>737</v>
      </c>
      <c r="H133" s="2">
        <v>0</v>
      </c>
      <c r="I133" s="2">
        <v>0</v>
      </c>
      <c r="J133" s="2">
        <v>455</v>
      </c>
      <c r="K133" s="2">
        <v>850.2</v>
      </c>
      <c r="L133" s="2">
        <v>0</v>
      </c>
      <c r="M133" s="2">
        <v>14073.240000000002</v>
      </c>
      <c r="N133" s="2">
        <v>1503.53</v>
      </c>
      <c r="O133" s="2">
        <v>1297.0999999999999</v>
      </c>
      <c r="P133" s="2">
        <v>112.61</v>
      </c>
      <c r="Q133" s="2">
        <v>2913.24</v>
      </c>
      <c r="R133" s="2">
        <v>11160</v>
      </c>
    </row>
    <row r="134" spans="1:18" x14ac:dyDescent="0.2">
      <c r="A134" s="4" t="s">
        <v>213</v>
      </c>
      <c r="B134" s="20" t="s">
        <v>214</v>
      </c>
      <c r="C134" s="2">
        <v>11279.1</v>
      </c>
      <c r="D134" s="2">
        <v>657.95</v>
      </c>
      <c r="E134" s="2">
        <v>200</v>
      </c>
      <c r="F134" s="2">
        <v>0</v>
      </c>
      <c r="G134" s="2">
        <v>737</v>
      </c>
      <c r="H134" s="2">
        <v>0</v>
      </c>
      <c r="I134" s="2">
        <v>0</v>
      </c>
      <c r="J134" s="2">
        <v>455</v>
      </c>
      <c r="K134" s="2">
        <v>850.2</v>
      </c>
      <c r="L134" s="2">
        <v>0</v>
      </c>
      <c r="M134" s="2">
        <v>14179.250000000002</v>
      </c>
      <c r="N134" s="2">
        <v>1536.21</v>
      </c>
      <c r="O134" s="2">
        <v>1297.0999999999999</v>
      </c>
      <c r="P134" s="2">
        <v>7354.44</v>
      </c>
      <c r="Q134" s="2">
        <v>10187.75</v>
      </c>
      <c r="R134" s="2">
        <v>3991.5</v>
      </c>
    </row>
    <row r="135" spans="1:18" x14ac:dyDescent="0.2">
      <c r="A135" s="4" t="s">
        <v>215</v>
      </c>
      <c r="B135" s="20" t="s">
        <v>216</v>
      </c>
      <c r="C135" s="2">
        <v>11279.1</v>
      </c>
      <c r="D135" s="2">
        <v>0</v>
      </c>
      <c r="E135" s="2">
        <v>0</v>
      </c>
      <c r="F135" s="2">
        <v>0</v>
      </c>
      <c r="G135" s="2">
        <v>737</v>
      </c>
      <c r="H135" s="2">
        <v>0</v>
      </c>
      <c r="I135" s="2">
        <v>0</v>
      </c>
      <c r="J135" s="2">
        <v>455</v>
      </c>
      <c r="K135" s="2">
        <v>708.5</v>
      </c>
      <c r="L135" s="2">
        <v>0</v>
      </c>
      <c r="M135" s="2">
        <v>13179.6</v>
      </c>
      <c r="N135" s="2">
        <v>1393.84</v>
      </c>
      <c r="O135" s="2">
        <v>1297.0999999999999</v>
      </c>
      <c r="P135" s="2">
        <v>3300.16</v>
      </c>
      <c r="Q135" s="2">
        <v>5991.1</v>
      </c>
      <c r="R135" s="2">
        <v>7188.5</v>
      </c>
    </row>
    <row r="136" spans="1:18" x14ac:dyDescent="0.2">
      <c r="A136" s="4" t="s">
        <v>217</v>
      </c>
      <c r="B136" s="20" t="s">
        <v>218</v>
      </c>
      <c r="C136" s="2">
        <v>11279.1</v>
      </c>
      <c r="D136" s="2">
        <v>751.94</v>
      </c>
      <c r="E136" s="2">
        <v>0</v>
      </c>
      <c r="F136" s="2">
        <v>0</v>
      </c>
      <c r="G136" s="2">
        <v>737</v>
      </c>
      <c r="H136" s="2">
        <v>0</v>
      </c>
      <c r="I136" s="2">
        <v>0</v>
      </c>
      <c r="J136" s="2">
        <v>455</v>
      </c>
      <c r="K136" s="2">
        <v>708.5</v>
      </c>
      <c r="L136" s="2">
        <v>0</v>
      </c>
      <c r="M136" s="2">
        <v>13931.54</v>
      </c>
      <c r="N136" s="2">
        <v>1464.17</v>
      </c>
      <c r="O136" s="2">
        <v>1297.0999999999999</v>
      </c>
      <c r="P136" s="2">
        <v>8834.1200000000008</v>
      </c>
      <c r="Q136" s="2">
        <v>11595.39</v>
      </c>
      <c r="R136" s="2">
        <v>2291.5</v>
      </c>
    </row>
    <row r="137" spans="1:18" x14ac:dyDescent="0.2">
      <c r="A137" s="4" t="s">
        <v>219</v>
      </c>
      <c r="B137" s="20" t="s">
        <v>220</v>
      </c>
      <c r="C137" s="2">
        <v>12038.1</v>
      </c>
      <c r="D137" s="2">
        <v>1605.08</v>
      </c>
      <c r="E137" s="2">
        <v>0</v>
      </c>
      <c r="F137" s="2">
        <v>0</v>
      </c>
      <c r="G137" s="2">
        <v>802</v>
      </c>
      <c r="H137" s="2">
        <v>0</v>
      </c>
      <c r="I137" s="2">
        <v>0</v>
      </c>
      <c r="J137" s="2">
        <v>353.42</v>
      </c>
      <c r="K137" s="2">
        <v>850.2</v>
      </c>
      <c r="L137" s="2">
        <v>3210.16</v>
      </c>
      <c r="M137" s="2">
        <v>18858.96</v>
      </c>
      <c r="N137" s="2">
        <v>1745.21</v>
      </c>
      <c r="O137" s="2">
        <v>1384.38</v>
      </c>
      <c r="P137" s="2">
        <v>5822.15</v>
      </c>
      <c r="Q137" s="2">
        <v>8951.74</v>
      </c>
      <c r="R137" s="2">
        <v>6679.5</v>
      </c>
    </row>
    <row r="138" spans="1:18" x14ac:dyDescent="0.2">
      <c r="A138" s="4" t="s">
        <v>221</v>
      </c>
      <c r="B138" s="20" t="s">
        <v>222</v>
      </c>
      <c r="C138" s="2">
        <v>11279.1</v>
      </c>
      <c r="D138" s="2">
        <v>0</v>
      </c>
      <c r="E138" s="2">
        <v>0</v>
      </c>
      <c r="F138" s="2">
        <v>0</v>
      </c>
      <c r="G138" s="2">
        <v>737</v>
      </c>
      <c r="H138" s="2">
        <v>0</v>
      </c>
      <c r="I138" s="2">
        <v>0</v>
      </c>
      <c r="J138" s="2">
        <v>455</v>
      </c>
      <c r="K138" s="2">
        <v>708.5</v>
      </c>
      <c r="L138" s="2">
        <v>0</v>
      </c>
      <c r="M138" s="2">
        <v>13179.6</v>
      </c>
      <c r="N138" s="2">
        <v>1393.84</v>
      </c>
      <c r="O138" s="2">
        <v>1297.0999999999999</v>
      </c>
      <c r="P138" s="2">
        <v>5606.66</v>
      </c>
      <c r="Q138" s="2">
        <v>8297.6</v>
      </c>
      <c r="R138" s="2">
        <v>4882</v>
      </c>
    </row>
    <row r="139" spans="1:18" x14ac:dyDescent="0.2">
      <c r="A139" s="4" t="s">
        <v>223</v>
      </c>
      <c r="B139" s="20" t="s">
        <v>224</v>
      </c>
      <c r="C139" s="2">
        <v>11279.1</v>
      </c>
      <c r="D139" s="2">
        <v>751.94</v>
      </c>
      <c r="E139" s="2">
        <v>400</v>
      </c>
      <c r="F139" s="2">
        <v>0</v>
      </c>
      <c r="G139" s="2">
        <v>737</v>
      </c>
      <c r="H139" s="2">
        <v>0</v>
      </c>
      <c r="I139" s="2">
        <v>0</v>
      </c>
      <c r="J139" s="2">
        <v>455</v>
      </c>
      <c r="K139" s="2">
        <v>566.79999999999995</v>
      </c>
      <c r="L139" s="2">
        <v>0</v>
      </c>
      <c r="M139" s="2">
        <v>14189.84</v>
      </c>
      <c r="N139" s="2">
        <v>1528.44</v>
      </c>
      <c r="O139" s="2">
        <v>1297.0999999999999</v>
      </c>
      <c r="P139" s="2">
        <v>6522.3</v>
      </c>
      <c r="Q139" s="2">
        <v>9347.84</v>
      </c>
      <c r="R139" s="2">
        <v>4842</v>
      </c>
    </row>
    <row r="140" spans="1:18" x14ac:dyDescent="0.2">
      <c r="A140" s="4" t="s">
        <v>225</v>
      </c>
      <c r="B140" s="20" t="s">
        <v>226</v>
      </c>
      <c r="C140" s="2">
        <v>11256</v>
      </c>
      <c r="D140" s="2">
        <v>750.4</v>
      </c>
      <c r="E140" s="2">
        <v>200</v>
      </c>
      <c r="F140" s="2">
        <v>0</v>
      </c>
      <c r="G140" s="2">
        <v>737</v>
      </c>
      <c r="H140" s="2">
        <v>0</v>
      </c>
      <c r="I140" s="2">
        <v>0</v>
      </c>
      <c r="J140" s="2">
        <v>455</v>
      </c>
      <c r="K140" s="2">
        <v>566.79999999999995</v>
      </c>
      <c r="L140" s="2">
        <v>0</v>
      </c>
      <c r="M140" s="2">
        <v>13965.199999999999</v>
      </c>
      <c r="N140" s="2">
        <v>1483.9</v>
      </c>
      <c r="O140" s="2">
        <v>1294.44</v>
      </c>
      <c r="P140" s="2">
        <v>2776.86</v>
      </c>
      <c r="Q140" s="2">
        <v>5555.2</v>
      </c>
      <c r="R140" s="2">
        <v>8410</v>
      </c>
    </row>
    <row r="141" spans="1:18" x14ac:dyDescent="0.2">
      <c r="A141" s="4" t="s">
        <v>227</v>
      </c>
      <c r="B141" s="20" t="s">
        <v>228</v>
      </c>
      <c r="C141" s="2">
        <v>11279.1</v>
      </c>
      <c r="D141" s="2">
        <v>751.94</v>
      </c>
      <c r="E141" s="2">
        <v>0</v>
      </c>
      <c r="F141" s="2">
        <v>0</v>
      </c>
      <c r="G141" s="2">
        <v>737</v>
      </c>
      <c r="H141" s="2">
        <v>0</v>
      </c>
      <c r="I141" s="2">
        <v>0</v>
      </c>
      <c r="J141" s="2">
        <v>455</v>
      </c>
      <c r="K141" s="2">
        <v>425.1</v>
      </c>
      <c r="L141" s="2">
        <v>0</v>
      </c>
      <c r="M141" s="2">
        <v>13648.140000000001</v>
      </c>
      <c r="N141" s="2">
        <v>1418.05</v>
      </c>
      <c r="O141" s="2">
        <v>1297.0999999999999</v>
      </c>
      <c r="P141" s="2">
        <v>4184.49</v>
      </c>
      <c r="Q141" s="2">
        <v>6899.64</v>
      </c>
      <c r="R141" s="2">
        <v>6748.5</v>
      </c>
    </row>
    <row r="142" spans="1:18" x14ac:dyDescent="0.2">
      <c r="A142" s="4" t="s">
        <v>229</v>
      </c>
      <c r="B142" s="20" t="s">
        <v>230</v>
      </c>
      <c r="C142" s="2">
        <v>12038.1</v>
      </c>
      <c r="D142" s="2">
        <v>802.54</v>
      </c>
      <c r="E142" s="2">
        <v>200</v>
      </c>
      <c r="F142" s="2">
        <v>0</v>
      </c>
      <c r="G142" s="2">
        <v>802</v>
      </c>
      <c r="H142" s="2">
        <v>0</v>
      </c>
      <c r="I142" s="2">
        <v>0</v>
      </c>
      <c r="J142" s="2">
        <v>482</v>
      </c>
      <c r="K142" s="2">
        <v>425.1</v>
      </c>
      <c r="L142" s="2">
        <v>0</v>
      </c>
      <c r="M142" s="2">
        <v>14749.74</v>
      </c>
      <c r="N142" s="2">
        <v>1642.63</v>
      </c>
      <c r="O142" s="2">
        <v>1384.38</v>
      </c>
      <c r="P142" s="2">
        <v>6037.73</v>
      </c>
      <c r="Q142" s="2">
        <v>9064.74</v>
      </c>
      <c r="R142" s="2">
        <v>5685</v>
      </c>
    </row>
    <row r="143" spans="1:18" x14ac:dyDescent="0.2">
      <c r="A143" s="4" t="s">
        <v>231</v>
      </c>
      <c r="B143" s="20" t="s">
        <v>232</v>
      </c>
      <c r="C143" s="2">
        <v>12038.1</v>
      </c>
      <c r="D143" s="2">
        <v>0</v>
      </c>
      <c r="E143" s="2">
        <v>0</v>
      </c>
      <c r="F143" s="2">
        <v>0</v>
      </c>
      <c r="G143" s="2">
        <v>802</v>
      </c>
      <c r="H143" s="2">
        <v>0</v>
      </c>
      <c r="I143" s="2">
        <v>0</v>
      </c>
      <c r="J143" s="2">
        <v>482</v>
      </c>
      <c r="K143" s="2">
        <v>283.39999999999998</v>
      </c>
      <c r="L143" s="2">
        <v>0</v>
      </c>
      <c r="M143" s="2">
        <v>13605.5</v>
      </c>
      <c r="N143" s="2">
        <v>1479.47</v>
      </c>
      <c r="O143" s="2">
        <v>1384.38</v>
      </c>
      <c r="P143" s="2">
        <v>5029.25</v>
      </c>
      <c r="Q143" s="2">
        <v>7893.1</v>
      </c>
      <c r="R143" s="2">
        <v>5691.5</v>
      </c>
    </row>
    <row r="144" spans="1:18" x14ac:dyDescent="0.2">
      <c r="A144" s="4" t="s">
        <v>233</v>
      </c>
      <c r="B144" s="20" t="s">
        <v>234</v>
      </c>
      <c r="C144" s="2">
        <v>11279.1</v>
      </c>
      <c r="D144" s="2">
        <v>751.94</v>
      </c>
      <c r="E144" s="2">
        <v>0</v>
      </c>
      <c r="F144" s="2">
        <v>0</v>
      </c>
      <c r="G144" s="2">
        <v>737</v>
      </c>
      <c r="H144" s="2">
        <v>0</v>
      </c>
      <c r="I144" s="2">
        <v>0</v>
      </c>
      <c r="J144" s="2">
        <v>682.5</v>
      </c>
      <c r="K144" s="2">
        <v>283.39999999999998</v>
      </c>
      <c r="L144" s="2">
        <v>0</v>
      </c>
      <c r="M144" s="2">
        <v>13733.94</v>
      </c>
      <c r="N144" s="2">
        <v>1431.06</v>
      </c>
      <c r="O144" s="2">
        <v>1297.0999999999999</v>
      </c>
      <c r="P144" s="2">
        <v>6181.7800000000007</v>
      </c>
      <c r="Q144" s="2">
        <v>8909.94</v>
      </c>
      <c r="R144" s="2">
        <v>4824</v>
      </c>
    </row>
    <row r="145" spans="1:18" x14ac:dyDescent="0.2">
      <c r="A145" s="4" t="s">
        <v>526</v>
      </c>
      <c r="B145" s="20" t="s">
        <v>527</v>
      </c>
      <c r="C145" s="2">
        <v>11279.1</v>
      </c>
      <c r="D145" s="2">
        <v>0</v>
      </c>
      <c r="E145" s="2">
        <v>0</v>
      </c>
      <c r="F145" s="2">
        <v>0</v>
      </c>
      <c r="G145" s="2">
        <v>737</v>
      </c>
      <c r="H145" s="2">
        <v>0</v>
      </c>
      <c r="I145" s="2">
        <v>0</v>
      </c>
      <c r="J145" s="2">
        <v>227.5</v>
      </c>
      <c r="K145" s="2">
        <v>283.39999999999998</v>
      </c>
      <c r="L145" s="2">
        <v>11279.1</v>
      </c>
      <c r="M145" s="2">
        <v>23806.1</v>
      </c>
      <c r="N145" s="2">
        <v>1276.9100000000001</v>
      </c>
      <c r="O145" s="2">
        <v>1297.0999999999999</v>
      </c>
      <c r="P145" s="2">
        <v>112.49</v>
      </c>
      <c r="Q145" s="2">
        <v>2686.5</v>
      </c>
      <c r="R145" s="2">
        <v>9840.5</v>
      </c>
    </row>
    <row r="146" spans="1:18" x14ac:dyDescent="0.2">
      <c r="A146" s="4" t="s">
        <v>235</v>
      </c>
      <c r="B146" s="20" t="s">
        <v>236</v>
      </c>
      <c r="C146" s="2">
        <v>11279.1</v>
      </c>
      <c r="D146" s="2">
        <v>0</v>
      </c>
      <c r="E146" s="2">
        <v>400</v>
      </c>
      <c r="F146" s="2">
        <v>0</v>
      </c>
      <c r="G146" s="2">
        <v>737</v>
      </c>
      <c r="H146" s="2">
        <v>0</v>
      </c>
      <c r="I146" s="2">
        <v>0</v>
      </c>
      <c r="J146" s="2">
        <v>455</v>
      </c>
      <c r="K146" s="2">
        <v>0</v>
      </c>
      <c r="L146" s="2">
        <v>0</v>
      </c>
      <c r="M146" s="2">
        <v>12871.1</v>
      </c>
      <c r="N146" s="2">
        <v>1338.56</v>
      </c>
      <c r="O146" s="2">
        <v>1297.0999999999999</v>
      </c>
      <c r="P146" s="2">
        <v>3443.44</v>
      </c>
      <c r="Q146" s="2">
        <v>6079.1</v>
      </c>
      <c r="R146" s="2">
        <v>6792</v>
      </c>
    </row>
    <row r="147" spans="1:18" x14ac:dyDescent="0.2">
      <c r="A147" s="4" t="s">
        <v>237</v>
      </c>
      <c r="B147" s="20" t="s">
        <v>238</v>
      </c>
      <c r="C147" s="2">
        <v>11278.8</v>
      </c>
      <c r="D147" s="2">
        <v>0</v>
      </c>
      <c r="E147" s="2">
        <v>0</v>
      </c>
      <c r="F147" s="2">
        <v>0</v>
      </c>
      <c r="G147" s="2">
        <v>737</v>
      </c>
      <c r="H147" s="2">
        <v>0</v>
      </c>
      <c r="I147" s="2">
        <v>0</v>
      </c>
      <c r="J147" s="2">
        <v>455</v>
      </c>
      <c r="K147" s="2">
        <v>0</v>
      </c>
      <c r="L147" s="2">
        <v>0</v>
      </c>
      <c r="M147" s="2">
        <v>12470.8</v>
      </c>
      <c r="N147" s="2">
        <v>1261.6400000000001</v>
      </c>
      <c r="O147" s="2">
        <v>1297.06</v>
      </c>
      <c r="P147" s="2">
        <v>-0.38</v>
      </c>
      <c r="Q147" s="2">
        <v>2558.3200000000002</v>
      </c>
      <c r="R147" s="2">
        <v>9883.5</v>
      </c>
    </row>
    <row r="148" spans="1:18" x14ac:dyDescent="0.2">
      <c r="A148" s="4" t="s">
        <v>239</v>
      </c>
      <c r="B148" s="20" t="s">
        <v>240</v>
      </c>
      <c r="C148" s="2">
        <v>11278.8</v>
      </c>
      <c r="D148" s="2">
        <v>1503.84</v>
      </c>
      <c r="E148" s="2">
        <v>400</v>
      </c>
      <c r="F148" s="2">
        <v>0</v>
      </c>
      <c r="G148" s="2">
        <v>737</v>
      </c>
      <c r="H148" s="2">
        <v>0</v>
      </c>
      <c r="I148" s="2">
        <v>0</v>
      </c>
      <c r="J148" s="2">
        <v>455</v>
      </c>
      <c r="K148" s="2">
        <v>0</v>
      </c>
      <c r="L148" s="2">
        <v>0</v>
      </c>
      <c r="M148" s="2">
        <v>14374.64</v>
      </c>
      <c r="N148" s="2">
        <v>1563.74</v>
      </c>
      <c r="O148" s="2">
        <v>1297.06</v>
      </c>
      <c r="P148" s="2">
        <v>-0.16</v>
      </c>
      <c r="Q148" s="2">
        <v>2860.64</v>
      </c>
      <c r="R148" s="2">
        <v>11514</v>
      </c>
    </row>
    <row r="149" spans="1:18" x14ac:dyDescent="0.2">
      <c r="A149" s="4" t="s">
        <v>241</v>
      </c>
      <c r="B149" s="20" t="s">
        <v>242</v>
      </c>
      <c r="C149" s="2">
        <v>13606.2</v>
      </c>
      <c r="D149" s="2">
        <v>0</v>
      </c>
      <c r="E149" s="2">
        <v>0</v>
      </c>
      <c r="F149" s="2">
        <v>0</v>
      </c>
      <c r="G149" s="2">
        <v>941.16</v>
      </c>
      <c r="H149" s="2">
        <v>0</v>
      </c>
      <c r="I149" s="2">
        <v>0</v>
      </c>
      <c r="J149" s="2">
        <v>645</v>
      </c>
      <c r="K149" s="2">
        <v>0</v>
      </c>
      <c r="L149" s="2">
        <v>0</v>
      </c>
      <c r="M149" s="2">
        <v>15192.36</v>
      </c>
      <c r="N149" s="2">
        <v>1694.66</v>
      </c>
      <c r="O149" s="2">
        <v>1495.68</v>
      </c>
      <c r="P149" s="2">
        <v>0.22</v>
      </c>
      <c r="Q149" s="2">
        <v>3190.56</v>
      </c>
      <c r="R149" s="2">
        <v>11401.5</v>
      </c>
    </row>
    <row r="150" spans="1:18" x14ac:dyDescent="0.2">
      <c r="A150" s="4" t="s">
        <v>243</v>
      </c>
      <c r="B150" s="20" t="s">
        <v>244</v>
      </c>
      <c r="C150" s="2">
        <v>11278.8</v>
      </c>
      <c r="D150" s="2">
        <v>1127.8800000000001</v>
      </c>
      <c r="E150" s="2">
        <v>0</v>
      </c>
      <c r="F150" s="2">
        <v>0</v>
      </c>
      <c r="G150" s="2">
        <v>727</v>
      </c>
      <c r="H150" s="2">
        <v>0</v>
      </c>
      <c r="I150" s="2">
        <v>0</v>
      </c>
      <c r="J150" s="2">
        <v>455</v>
      </c>
      <c r="K150" s="2">
        <v>0</v>
      </c>
      <c r="L150" s="2">
        <v>0</v>
      </c>
      <c r="M150" s="2">
        <v>13588.68</v>
      </c>
      <c r="N150" s="2">
        <v>1363.99</v>
      </c>
      <c r="O150" s="2">
        <v>1297.06</v>
      </c>
      <c r="P150" s="2">
        <v>-0.12</v>
      </c>
      <c r="Q150" s="2">
        <v>2660.93</v>
      </c>
      <c r="R150" s="2">
        <v>10916</v>
      </c>
    </row>
    <row r="151" spans="1:18" s="26" customFormat="1" x14ac:dyDescent="0.2">
      <c r="A151" s="11" t="s">
        <v>538</v>
      </c>
      <c r="C151" s="2"/>
      <c r="D151" s="26" t="s">
        <v>39</v>
      </c>
      <c r="E151" s="26" t="s">
        <v>39</v>
      </c>
      <c r="F151" s="26" t="s">
        <v>39</v>
      </c>
      <c r="G151" s="26" t="s">
        <v>39</v>
      </c>
      <c r="H151" s="26" t="s">
        <v>39</v>
      </c>
      <c r="I151" s="26" t="s">
        <v>39</v>
      </c>
      <c r="J151" s="26" t="s">
        <v>39</v>
      </c>
      <c r="K151" s="26" t="s">
        <v>39</v>
      </c>
      <c r="L151" s="26" t="s">
        <v>39</v>
      </c>
      <c r="M151" s="26" t="s">
        <v>39</v>
      </c>
      <c r="N151" s="26" t="s">
        <v>39</v>
      </c>
      <c r="O151" s="26" t="s">
        <v>39</v>
      </c>
      <c r="P151" s="2">
        <v>0</v>
      </c>
      <c r="Q151" s="26" t="s">
        <v>39</v>
      </c>
      <c r="R151" s="26" t="s">
        <v>39</v>
      </c>
    </row>
    <row r="152" spans="1:18" x14ac:dyDescent="0.2">
      <c r="C152" s="15"/>
      <c r="D152" s="15">
        <v>12163.14</v>
      </c>
      <c r="E152" s="15">
        <v>2000</v>
      </c>
      <c r="F152" s="15">
        <v>0</v>
      </c>
      <c r="G152" s="15">
        <v>15194.16</v>
      </c>
      <c r="H152" s="15">
        <v>0</v>
      </c>
      <c r="I152" s="15">
        <v>0</v>
      </c>
      <c r="J152" s="15">
        <v>9269.42</v>
      </c>
      <c r="K152" s="15">
        <v>9210.5</v>
      </c>
      <c r="L152" s="2">
        <v>14489.26</v>
      </c>
      <c r="M152" s="2">
        <v>62326.48</v>
      </c>
      <c r="N152" s="15">
        <v>29838</v>
      </c>
      <c r="O152" s="15">
        <v>26486.92</v>
      </c>
      <c r="P152" s="2">
        <v>74019.759999999995</v>
      </c>
      <c r="Q152" s="15">
        <v>130344.68</v>
      </c>
      <c r="R152" s="15">
        <v>147689.5</v>
      </c>
    </row>
    <row r="153" spans="1:18" x14ac:dyDescent="0.2">
      <c r="L153" s="2"/>
      <c r="M153" s="2"/>
      <c r="P153" s="2">
        <v>0</v>
      </c>
    </row>
    <row r="154" spans="1:18" x14ac:dyDescent="0.2">
      <c r="A154" s="10" t="s">
        <v>251</v>
      </c>
      <c r="L154" s="2"/>
      <c r="M154" s="2"/>
      <c r="P154" s="2">
        <v>0</v>
      </c>
    </row>
    <row r="155" spans="1:18" x14ac:dyDescent="0.2">
      <c r="A155" s="4" t="s">
        <v>252</v>
      </c>
      <c r="B155" s="20" t="s">
        <v>253</v>
      </c>
      <c r="C155" s="2">
        <v>13605.9</v>
      </c>
      <c r="D155" s="2">
        <v>0</v>
      </c>
      <c r="E155" s="2">
        <v>0</v>
      </c>
      <c r="F155" s="2">
        <v>0</v>
      </c>
      <c r="G155" s="2">
        <v>941</v>
      </c>
      <c r="H155" s="2">
        <v>0</v>
      </c>
      <c r="I155" s="2">
        <v>0</v>
      </c>
      <c r="J155" s="2">
        <v>645</v>
      </c>
      <c r="K155" s="2">
        <v>851.02</v>
      </c>
      <c r="L155" s="2">
        <v>0</v>
      </c>
      <c r="M155" s="2">
        <v>16042.92</v>
      </c>
      <c r="N155" s="2">
        <v>2000.93</v>
      </c>
      <c r="O155" s="2">
        <v>1564.68</v>
      </c>
      <c r="P155" s="2">
        <v>6665.8</v>
      </c>
      <c r="Q155" s="2">
        <v>10231.41</v>
      </c>
      <c r="R155" s="2">
        <v>5794.5</v>
      </c>
    </row>
    <row r="156" spans="1:18" x14ac:dyDescent="0.2">
      <c r="A156" s="4" t="s">
        <v>254</v>
      </c>
      <c r="B156" s="20" t="s">
        <v>255</v>
      </c>
      <c r="C156" s="2">
        <v>11669.1</v>
      </c>
      <c r="D156" s="2">
        <v>0</v>
      </c>
      <c r="E156" s="2">
        <v>200</v>
      </c>
      <c r="F156" s="2">
        <v>0</v>
      </c>
      <c r="G156" s="2">
        <v>788</v>
      </c>
      <c r="H156" s="2">
        <v>0</v>
      </c>
      <c r="I156" s="2">
        <v>291.73</v>
      </c>
      <c r="J156" s="2">
        <v>468</v>
      </c>
      <c r="K156" s="2">
        <v>708.5</v>
      </c>
      <c r="L156" s="2">
        <v>0</v>
      </c>
      <c r="M156" s="2">
        <v>14125.33</v>
      </c>
      <c r="N156" s="2">
        <v>1563.81</v>
      </c>
      <c r="O156" s="2">
        <v>1341.96</v>
      </c>
      <c r="P156" s="2">
        <v>5716.06</v>
      </c>
      <c r="Q156" s="2">
        <v>8621.83</v>
      </c>
      <c r="R156" s="2">
        <v>5503.5</v>
      </c>
    </row>
    <row r="157" spans="1:18" x14ac:dyDescent="0.2">
      <c r="A157" s="4" t="s">
        <v>256</v>
      </c>
      <c r="B157" s="20" t="s">
        <v>257</v>
      </c>
      <c r="C157" s="2">
        <v>11669.1</v>
      </c>
      <c r="D157" s="2">
        <v>0</v>
      </c>
      <c r="E157" s="2">
        <v>200</v>
      </c>
      <c r="F157" s="2">
        <v>0</v>
      </c>
      <c r="G157" s="2">
        <v>788</v>
      </c>
      <c r="H157" s="2">
        <v>0</v>
      </c>
      <c r="I157" s="2">
        <v>275.52</v>
      </c>
      <c r="J157" s="2">
        <v>468</v>
      </c>
      <c r="K157" s="2">
        <v>566.79999999999995</v>
      </c>
      <c r="L157" s="2">
        <v>0</v>
      </c>
      <c r="M157" s="2">
        <v>13967.42</v>
      </c>
      <c r="N157" s="2">
        <v>1531.81</v>
      </c>
      <c r="O157" s="2">
        <v>1341.96</v>
      </c>
      <c r="P157" s="2">
        <v>4744.1499999999996</v>
      </c>
      <c r="Q157" s="2">
        <v>7617.92</v>
      </c>
      <c r="R157" s="2">
        <v>6349.5</v>
      </c>
    </row>
    <row r="158" spans="1:18" x14ac:dyDescent="0.2">
      <c r="A158" s="4" t="s">
        <v>258</v>
      </c>
      <c r="B158" s="20" t="s">
        <v>259</v>
      </c>
      <c r="C158" s="2">
        <v>11669.1</v>
      </c>
      <c r="D158" s="2">
        <v>0</v>
      </c>
      <c r="E158" s="2">
        <v>0</v>
      </c>
      <c r="F158" s="2">
        <v>0</v>
      </c>
      <c r="G158" s="2">
        <v>788</v>
      </c>
      <c r="H158" s="2">
        <v>0</v>
      </c>
      <c r="I158" s="2">
        <v>0</v>
      </c>
      <c r="J158" s="2">
        <v>468</v>
      </c>
      <c r="K158" s="2">
        <v>283.39999999999998</v>
      </c>
      <c r="L158" s="2">
        <v>0</v>
      </c>
      <c r="M158" s="2">
        <v>13208.5</v>
      </c>
      <c r="N158" s="2">
        <v>1399.14</v>
      </c>
      <c r="O158" s="2">
        <v>1341.94</v>
      </c>
      <c r="P158" s="2">
        <v>6654.92</v>
      </c>
      <c r="Q158" s="2">
        <v>9396</v>
      </c>
      <c r="R158" s="2">
        <v>3812.5</v>
      </c>
    </row>
    <row r="159" spans="1:18" x14ac:dyDescent="0.2">
      <c r="A159" s="4" t="s">
        <v>260</v>
      </c>
      <c r="B159" s="20" t="s">
        <v>261</v>
      </c>
      <c r="C159" s="2">
        <v>11669.1</v>
      </c>
      <c r="D159" s="2">
        <v>0</v>
      </c>
      <c r="E159" s="2">
        <v>0</v>
      </c>
      <c r="F159" s="2">
        <v>0</v>
      </c>
      <c r="G159" s="2">
        <v>788</v>
      </c>
      <c r="H159" s="2">
        <v>0</v>
      </c>
      <c r="I159" s="2">
        <v>291.73</v>
      </c>
      <c r="J159" s="2">
        <v>468</v>
      </c>
      <c r="K159" s="2">
        <v>0</v>
      </c>
      <c r="L159" s="2">
        <v>0</v>
      </c>
      <c r="M159" s="2">
        <v>13216.83</v>
      </c>
      <c r="N159" s="2">
        <v>1374.58</v>
      </c>
      <c r="O159" s="2">
        <v>1341.94</v>
      </c>
      <c r="P159" s="2">
        <v>5326.81</v>
      </c>
      <c r="Q159" s="2">
        <v>8043.33</v>
      </c>
      <c r="R159" s="2">
        <v>5173.5</v>
      </c>
    </row>
    <row r="160" spans="1:18" x14ac:dyDescent="0.2">
      <c r="A160" s="4" t="s">
        <v>262</v>
      </c>
      <c r="B160" s="20" t="s">
        <v>263</v>
      </c>
      <c r="C160" s="2">
        <v>11669.1</v>
      </c>
      <c r="D160" s="2">
        <v>0</v>
      </c>
      <c r="E160" s="2">
        <v>0</v>
      </c>
      <c r="F160" s="2">
        <v>0</v>
      </c>
      <c r="G160" s="2">
        <v>788</v>
      </c>
      <c r="H160" s="2">
        <v>0</v>
      </c>
      <c r="I160" s="2">
        <v>0</v>
      </c>
      <c r="J160" s="2">
        <v>436.8</v>
      </c>
      <c r="K160" s="2">
        <v>0</v>
      </c>
      <c r="L160" s="2">
        <v>777.94</v>
      </c>
      <c r="M160" s="2">
        <v>13671.84</v>
      </c>
      <c r="N160" s="2">
        <v>1201.6500000000001</v>
      </c>
      <c r="O160" s="2">
        <v>1341.96</v>
      </c>
      <c r="P160" s="2">
        <v>6094.8799999999992</v>
      </c>
      <c r="Q160" s="2">
        <v>8638.49</v>
      </c>
      <c r="R160" s="2">
        <v>4246.5</v>
      </c>
    </row>
    <row r="161" spans="1:18" s="26" customFormat="1" x14ac:dyDescent="0.2">
      <c r="A161" s="11" t="s">
        <v>538</v>
      </c>
      <c r="C161" s="26" t="s">
        <v>39</v>
      </c>
      <c r="D161" s="26" t="s">
        <v>39</v>
      </c>
      <c r="E161" s="26" t="s">
        <v>39</v>
      </c>
      <c r="F161" s="26" t="s">
        <v>39</v>
      </c>
      <c r="G161" s="26" t="s">
        <v>39</v>
      </c>
      <c r="H161" s="26" t="s">
        <v>39</v>
      </c>
      <c r="I161" s="26" t="s">
        <v>39</v>
      </c>
      <c r="J161" s="26" t="s">
        <v>39</v>
      </c>
      <c r="K161" s="26" t="s">
        <v>39</v>
      </c>
      <c r="L161" s="26" t="s">
        <v>39</v>
      </c>
      <c r="M161" s="26" t="s">
        <v>39</v>
      </c>
      <c r="N161" s="26" t="s">
        <v>39</v>
      </c>
      <c r="O161" s="26" t="s">
        <v>39</v>
      </c>
      <c r="P161" s="2">
        <v>0</v>
      </c>
      <c r="Q161" s="26" t="s">
        <v>39</v>
      </c>
      <c r="R161" s="26" t="s">
        <v>39</v>
      </c>
    </row>
    <row r="162" spans="1:18" x14ac:dyDescent="0.2">
      <c r="C162" s="15"/>
      <c r="D162" s="15">
        <v>0</v>
      </c>
      <c r="E162" s="15">
        <v>400</v>
      </c>
      <c r="F162" s="15">
        <v>0</v>
      </c>
      <c r="G162" s="15">
        <v>4881</v>
      </c>
      <c r="H162" s="15">
        <v>0</v>
      </c>
      <c r="I162" s="15">
        <v>858.98</v>
      </c>
      <c r="J162" s="15">
        <v>2953.8</v>
      </c>
      <c r="K162" s="15">
        <v>2409.7199999999998</v>
      </c>
      <c r="L162" s="2">
        <v>777.94</v>
      </c>
      <c r="M162" s="2">
        <v>12281.439999999999</v>
      </c>
      <c r="N162" s="15">
        <v>9071.92</v>
      </c>
      <c r="O162" s="15">
        <v>8274.44</v>
      </c>
      <c r="P162" s="2">
        <v>35202.619999999995</v>
      </c>
      <c r="Q162" s="15">
        <v>52548.98</v>
      </c>
      <c r="R162" s="15">
        <v>30880</v>
      </c>
    </row>
    <row r="163" spans="1:18" x14ac:dyDescent="0.2">
      <c r="L163" s="2"/>
      <c r="M163" s="2"/>
      <c r="P163" s="2">
        <v>0</v>
      </c>
    </row>
    <row r="164" spans="1:18" x14ac:dyDescent="0.2">
      <c r="A164" s="10" t="s">
        <v>264</v>
      </c>
      <c r="L164" s="2"/>
      <c r="M164" s="2"/>
      <c r="P164" s="2">
        <v>0</v>
      </c>
    </row>
    <row r="165" spans="1:18" x14ac:dyDescent="0.2">
      <c r="A165" s="4" t="s">
        <v>265</v>
      </c>
      <c r="B165" s="20" t="s">
        <v>266</v>
      </c>
      <c r="C165" s="2">
        <v>13605.9</v>
      </c>
      <c r="D165" s="2">
        <v>0</v>
      </c>
      <c r="E165" s="2">
        <v>200</v>
      </c>
      <c r="F165" s="2">
        <v>0</v>
      </c>
      <c r="G165" s="2">
        <v>941</v>
      </c>
      <c r="H165" s="2">
        <v>0</v>
      </c>
      <c r="I165" s="2">
        <v>0</v>
      </c>
      <c r="J165" s="2">
        <v>645</v>
      </c>
      <c r="K165" s="2">
        <v>425.1</v>
      </c>
      <c r="L165" s="2">
        <v>0</v>
      </c>
      <c r="M165" s="2">
        <v>15817</v>
      </c>
      <c r="N165" s="2">
        <v>1956.3</v>
      </c>
      <c r="O165" s="2">
        <v>1564.68</v>
      </c>
      <c r="P165" s="2">
        <v>6145.52</v>
      </c>
      <c r="Q165" s="2">
        <v>9666.5</v>
      </c>
      <c r="R165" s="2">
        <v>6150.5</v>
      </c>
    </row>
    <row r="166" spans="1:18" x14ac:dyDescent="0.2">
      <c r="A166" s="4" t="s">
        <v>267</v>
      </c>
      <c r="B166" s="20" t="s">
        <v>268</v>
      </c>
      <c r="C166" s="2">
        <v>11669.1</v>
      </c>
      <c r="D166" s="2">
        <v>0</v>
      </c>
      <c r="E166" s="2">
        <v>400</v>
      </c>
      <c r="F166" s="2">
        <v>0</v>
      </c>
      <c r="G166" s="2">
        <v>788</v>
      </c>
      <c r="H166" s="2">
        <v>0</v>
      </c>
      <c r="I166" s="2">
        <v>0</v>
      </c>
      <c r="J166" s="2">
        <v>468</v>
      </c>
      <c r="K166" s="2">
        <v>283.39999999999998</v>
      </c>
      <c r="L166" s="2">
        <v>0</v>
      </c>
      <c r="M166" s="2">
        <v>13608.5</v>
      </c>
      <c r="N166" s="2">
        <v>1484.58</v>
      </c>
      <c r="O166" s="2">
        <v>1341.94</v>
      </c>
      <c r="P166" s="2">
        <v>7638.48</v>
      </c>
      <c r="Q166" s="2">
        <v>10465</v>
      </c>
      <c r="R166" s="2">
        <v>3143.5</v>
      </c>
    </row>
    <row r="167" spans="1:18" s="26" customFormat="1" x14ac:dyDescent="0.2">
      <c r="A167" s="11" t="s">
        <v>538</v>
      </c>
      <c r="C167" s="26" t="s">
        <v>39</v>
      </c>
      <c r="D167" s="26" t="s">
        <v>39</v>
      </c>
      <c r="E167" s="26" t="s">
        <v>39</v>
      </c>
      <c r="F167" s="26" t="s">
        <v>39</v>
      </c>
      <c r="G167" s="26" t="s">
        <v>39</v>
      </c>
      <c r="H167" s="26" t="s">
        <v>39</v>
      </c>
      <c r="I167" s="26" t="s">
        <v>39</v>
      </c>
      <c r="J167" s="26" t="s">
        <v>39</v>
      </c>
      <c r="K167" s="26" t="s">
        <v>39</v>
      </c>
      <c r="L167" s="26" t="s">
        <v>39</v>
      </c>
      <c r="M167" s="26" t="s">
        <v>39</v>
      </c>
      <c r="N167" s="26" t="s">
        <v>39</v>
      </c>
      <c r="O167" s="26" t="s">
        <v>39</v>
      </c>
      <c r="P167" s="2">
        <v>0</v>
      </c>
      <c r="Q167" s="26" t="s">
        <v>39</v>
      </c>
      <c r="R167" s="26" t="s">
        <v>39</v>
      </c>
    </row>
    <row r="168" spans="1:18" x14ac:dyDescent="0.2">
      <c r="C168" s="15"/>
      <c r="D168" s="15">
        <v>0</v>
      </c>
      <c r="E168" s="15">
        <v>600</v>
      </c>
      <c r="F168" s="15">
        <v>0</v>
      </c>
      <c r="G168" s="15">
        <v>1729</v>
      </c>
      <c r="H168" s="15">
        <v>0</v>
      </c>
      <c r="I168" s="15">
        <v>0</v>
      </c>
      <c r="J168" s="15">
        <v>1113</v>
      </c>
      <c r="K168" s="15">
        <v>708.5</v>
      </c>
      <c r="L168" s="2">
        <v>0</v>
      </c>
      <c r="M168" s="2">
        <v>4150.5</v>
      </c>
      <c r="N168" s="15">
        <v>3440.88</v>
      </c>
      <c r="O168" s="15">
        <v>2906.62</v>
      </c>
      <c r="P168" s="2">
        <v>13784</v>
      </c>
      <c r="Q168" s="15">
        <v>20131.5</v>
      </c>
      <c r="R168" s="15">
        <v>9294</v>
      </c>
    </row>
    <row r="169" spans="1:18" x14ac:dyDescent="0.2">
      <c r="L169" s="2"/>
      <c r="M169" s="2"/>
      <c r="P169" s="2">
        <v>0</v>
      </c>
    </row>
    <row r="170" spans="1:18" x14ac:dyDescent="0.2">
      <c r="A170" s="10" t="s">
        <v>269</v>
      </c>
      <c r="L170" s="2"/>
      <c r="M170" s="2"/>
      <c r="P170" s="2">
        <v>0</v>
      </c>
    </row>
    <row r="171" spans="1:18" x14ac:dyDescent="0.2">
      <c r="A171" s="4" t="s">
        <v>589</v>
      </c>
      <c r="B171" s="20" t="s">
        <v>590</v>
      </c>
      <c r="C171" s="2">
        <v>11279.1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79846.559999999998</v>
      </c>
      <c r="M171" s="2">
        <v>91125.66</v>
      </c>
      <c r="N171" s="2">
        <v>0</v>
      </c>
      <c r="O171" s="2">
        <v>0</v>
      </c>
      <c r="P171" s="2">
        <v>13.52</v>
      </c>
      <c r="Q171" s="2">
        <v>0.06</v>
      </c>
      <c r="R171" s="2">
        <v>79846.5</v>
      </c>
    </row>
    <row r="172" spans="1:18" x14ac:dyDescent="0.2">
      <c r="A172" s="4" t="s">
        <v>528</v>
      </c>
      <c r="B172" s="20" t="s">
        <v>529</v>
      </c>
      <c r="C172" s="2">
        <v>13125</v>
      </c>
      <c r="D172" s="2">
        <v>1503.88</v>
      </c>
      <c r="E172" s="2">
        <v>0</v>
      </c>
      <c r="F172" s="2">
        <v>0</v>
      </c>
      <c r="G172" s="2">
        <v>737</v>
      </c>
      <c r="H172" s="2">
        <v>0</v>
      </c>
      <c r="I172" s="2">
        <v>0</v>
      </c>
      <c r="J172" s="2">
        <v>455</v>
      </c>
      <c r="K172" s="2">
        <v>708.5</v>
      </c>
      <c r="L172" s="2">
        <v>0</v>
      </c>
      <c r="M172" s="2">
        <v>16529.38</v>
      </c>
      <c r="N172" s="2">
        <v>1532.66</v>
      </c>
      <c r="O172" s="2">
        <v>1297.0999999999999</v>
      </c>
      <c r="P172" s="2">
        <v>3901.31</v>
      </c>
      <c r="Q172" s="2">
        <v>6731.07</v>
      </c>
      <c r="R172" s="2">
        <v>7854.5</v>
      </c>
    </row>
    <row r="173" spans="1:18" x14ac:dyDescent="0.2">
      <c r="A173" s="4" t="s">
        <v>270</v>
      </c>
      <c r="B173" s="20" t="s">
        <v>271</v>
      </c>
      <c r="C173" s="2">
        <v>13125</v>
      </c>
      <c r="D173" s="2">
        <v>1750</v>
      </c>
      <c r="E173" s="2">
        <v>200</v>
      </c>
      <c r="F173" s="2">
        <v>0</v>
      </c>
      <c r="G173" s="2">
        <v>903</v>
      </c>
      <c r="H173" s="2">
        <v>0</v>
      </c>
      <c r="I173" s="2">
        <v>0</v>
      </c>
      <c r="J173" s="2">
        <v>549</v>
      </c>
      <c r="K173" s="2">
        <v>708.5</v>
      </c>
      <c r="L173" s="2">
        <v>0</v>
      </c>
      <c r="M173" s="2">
        <v>17235.5</v>
      </c>
      <c r="N173" s="2">
        <v>2078.8200000000002</v>
      </c>
      <c r="O173" s="2">
        <v>1509.38</v>
      </c>
      <c r="P173" s="2">
        <v>9811.2999999999993</v>
      </c>
      <c r="Q173" s="2">
        <v>13399.5</v>
      </c>
      <c r="R173" s="2">
        <v>3836</v>
      </c>
    </row>
    <row r="174" spans="1:18" x14ac:dyDescent="0.2">
      <c r="A174" s="4" t="s">
        <v>272</v>
      </c>
      <c r="B174" s="20" t="s">
        <v>273</v>
      </c>
      <c r="C174" s="2">
        <v>12657.9</v>
      </c>
      <c r="D174" s="2">
        <v>875</v>
      </c>
      <c r="E174" s="2">
        <v>0</v>
      </c>
      <c r="F174" s="2">
        <v>0</v>
      </c>
      <c r="G174" s="2">
        <v>903</v>
      </c>
      <c r="H174" s="2">
        <v>0</v>
      </c>
      <c r="I174" s="2">
        <v>0</v>
      </c>
      <c r="J174" s="2">
        <v>402.6</v>
      </c>
      <c r="K174" s="2">
        <v>566.79999999999995</v>
      </c>
      <c r="L174" s="2">
        <v>3500</v>
      </c>
      <c r="M174" s="2">
        <v>18905.3</v>
      </c>
      <c r="N174" s="2">
        <v>1877.91</v>
      </c>
      <c r="O174" s="2">
        <v>1509.38</v>
      </c>
      <c r="P174" s="2">
        <v>7616.6100000000006</v>
      </c>
      <c r="Q174" s="2">
        <v>11003.9</v>
      </c>
      <c r="R174" s="2">
        <v>4868.5</v>
      </c>
    </row>
    <row r="175" spans="1:18" x14ac:dyDescent="0.2">
      <c r="A175" s="4" t="s">
        <v>274</v>
      </c>
      <c r="B175" s="20" t="s">
        <v>275</v>
      </c>
      <c r="C175" s="2">
        <v>12038.1</v>
      </c>
      <c r="D175" s="2">
        <v>843.86</v>
      </c>
      <c r="E175" s="2">
        <v>400</v>
      </c>
      <c r="F175" s="2">
        <v>0</v>
      </c>
      <c r="G175" s="2">
        <v>915</v>
      </c>
      <c r="H175" s="2">
        <v>0</v>
      </c>
      <c r="I175" s="2">
        <v>0</v>
      </c>
      <c r="J175" s="2">
        <v>616</v>
      </c>
      <c r="K175" s="2">
        <v>566.79999999999995</v>
      </c>
      <c r="L175" s="2">
        <v>0</v>
      </c>
      <c r="M175" s="2">
        <v>15379.76</v>
      </c>
      <c r="N175" s="2">
        <v>1905.18</v>
      </c>
      <c r="O175" s="2">
        <v>1455.66</v>
      </c>
      <c r="P175" s="2">
        <v>3242.72</v>
      </c>
      <c r="Q175" s="2">
        <v>6603.56</v>
      </c>
      <c r="R175" s="2">
        <v>9396</v>
      </c>
    </row>
    <row r="176" spans="1:18" x14ac:dyDescent="0.2">
      <c r="A176" s="4" t="s">
        <v>276</v>
      </c>
      <c r="B176" s="20" t="s">
        <v>277</v>
      </c>
      <c r="C176" s="2">
        <v>13125</v>
      </c>
      <c r="D176" s="2">
        <v>802.54</v>
      </c>
      <c r="E176" s="2">
        <v>0</v>
      </c>
      <c r="F176" s="2">
        <v>0</v>
      </c>
      <c r="G176" s="2">
        <v>802</v>
      </c>
      <c r="H176" s="2">
        <v>0</v>
      </c>
      <c r="I176" s="2">
        <v>0</v>
      </c>
      <c r="J176" s="2">
        <v>482</v>
      </c>
      <c r="K176" s="2">
        <v>566.79999999999995</v>
      </c>
      <c r="L176" s="2">
        <v>0</v>
      </c>
      <c r="M176" s="2">
        <v>15778.34</v>
      </c>
      <c r="N176" s="2">
        <v>1630.17</v>
      </c>
      <c r="O176" s="2">
        <v>1384.38</v>
      </c>
      <c r="P176" s="2">
        <v>8238.8900000000012</v>
      </c>
      <c r="Q176" s="2">
        <v>11253.44</v>
      </c>
      <c r="R176" s="2">
        <v>3438</v>
      </c>
    </row>
    <row r="177" spans="1:18" x14ac:dyDescent="0.2">
      <c r="A177" s="4" t="s">
        <v>278</v>
      </c>
      <c r="B177" s="20" t="s">
        <v>279</v>
      </c>
      <c r="C177" s="2">
        <v>12657.9</v>
      </c>
      <c r="D177" s="2">
        <v>875</v>
      </c>
      <c r="E177" s="2">
        <v>0</v>
      </c>
      <c r="F177" s="2">
        <v>0</v>
      </c>
      <c r="G177" s="2">
        <v>903</v>
      </c>
      <c r="H177" s="2">
        <v>0</v>
      </c>
      <c r="I177" s="2">
        <v>0</v>
      </c>
      <c r="J177" s="2">
        <v>549</v>
      </c>
      <c r="K177" s="2">
        <v>566.79999999999995</v>
      </c>
      <c r="L177" s="2">
        <v>0</v>
      </c>
      <c r="M177" s="2">
        <v>15551.699999999999</v>
      </c>
      <c r="N177" s="2">
        <v>1909.18</v>
      </c>
      <c r="O177" s="2">
        <v>1509.38</v>
      </c>
      <c r="P177" s="2">
        <v>8351.2400000000016</v>
      </c>
      <c r="Q177" s="2">
        <v>11769.8</v>
      </c>
      <c r="R177" s="2">
        <v>4249</v>
      </c>
    </row>
    <row r="178" spans="1:18" x14ac:dyDescent="0.2">
      <c r="A178" s="4" t="s">
        <v>280</v>
      </c>
      <c r="B178" s="20" t="s">
        <v>281</v>
      </c>
      <c r="C178" s="2">
        <v>13125</v>
      </c>
      <c r="D178" s="2">
        <v>0</v>
      </c>
      <c r="E178" s="2">
        <v>0</v>
      </c>
      <c r="F178" s="2">
        <v>0</v>
      </c>
      <c r="G178" s="2">
        <v>915</v>
      </c>
      <c r="H178" s="2">
        <v>0</v>
      </c>
      <c r="I178" s="2">
        <v>0</v>
      </c>
      <c r="J178" s="2">
        <v>533.78</v>
      </c>
      <c r="K178" s="2">
        <v>566.79999999999995</v>
      </c>
      <c r="L178" s="2">
        <v>1265.78</v>
      </c>
      <c r="M178" s="2">
        <v>16406.36</v>
      </c>
      <c r="N178" s="2">
        <v>1355.09</v>
      </c>
      <c r="O178" s="2">
        <v>1455.66</v>
      </c>
      <c r="P178" s="2">
        <v>7279.43</v>
      </c>
      <c r="Q178" s="2">
        <v>10090.18</v>
      </c>
      <c r="R178" s="2">
        <v>4084</v>
      </c>
    </row>
    <row r="179" spans="1:18" x14ac:dyDescent="0.2">
      <c r="A179" s="4" t="s">
        <v>282</v>
      </c>
      <c r="B179" s="20" t="s">
        <v>283</v>
      </c>
      <c r="C179" s="2">
        <v>11279.1</v>
      </c>
      <c r="D179" s="2">
        <v>0</v>
      </c>
      <c r="E179" s="2">
        <v>200</v>
      </c>
      <c r="F179" s="2">
        <v>0</v>
      </c>
      <c r="G179" s="2">
        <v>903</v>
      </c>
      <c r="H179" s="2">
        <v>0</v>
      </c>
      <c r="I179" s="2">
        <v>0</v>
      </c>
      <c r="J179" s="2">
        <v>549</v>
      </c>
      <c r="K179" s="2">
        <v>566.79999999999995</v>
      </c>
      <c r="L179" s="2">
        <v>0</v>
      </c>
      <c r="M179" s="2">
        <v>13497.9</v>
      </c>
      <c r="N179" s="2">
        <v>1855.24</v>
      </c>
      <c r="O179" s="2">
        <v>1509.38</v>
      </c>
      <c r="P179" s="2">
        <v>6527.1799999999994</v>
      </c>
      <c r="Q179" s="2">
        <v>9891.7999999999993</v>
      </c>
      <c r="R179" s="2">
        <v>5452</v>
      </c>
    </row>
    <row r="180" spans="1:18" x14ac:dyDescent="0.2">
      <c r="A180" s="4" t="s">
        <v>284</v>
      </c>
      <c r="B180" s="20" t="s">
        <v>285</v>
      </c>
      <c r="C180" s="2">
        <v>11279.1</v>
      </c>
      <c r="D180" s="2">
        <v>0</v>
      </c>
      <c r="E180" s="2">
        <v>0</v>
      </c>
      <c r="F180" s="2">
        <v>0</v>
      </c>
      <c r="G180" s="2">
        <v>737</v>
      </c>
      <c r="H180" s="2">
        <v>0</v>
      </c>
      <c r="I180" s="2">
        <v>0</v>
      </c>
      <c r="J180" s="2">
        <v>455</v>
      </c>
      <c r="K180" s="2">
        <v>425.1</v>
      </c>
      <c r="L180" s="2">
        <v>0</v>
      </c>
      <c r="M180" s="2">
        <v>12896.2</v>
      </c>
      <c r="N180" s="2">
        <v>1343.06</v>
      </c>
      <c r="O180" s="2">
        <v>1297.0999999999999</v>
      </c>
      <c r="P180" s="2">
        <v>113.03999999999999</v>
      </c>
      <c r="Q180" s="2">
        <v>2753.2</v>
      </c>
      <c r="R180" s="2">
        <v>10143</v>
      </c>
    </row>
    <row r="181" spans="1:18" x14ac:dyDescent="0.2">
      <c r="A181" s="4" t="s">
        <v>286</v>
      </c>
      <c r="B181" s="20" t="s">
        <v>287</v>
      </c>
      <c r="C181" s="2">
        <v>13125</v>
      </c>
      <c r="D181" s="2">
        <v>0</v>
      </c>
      <c r="E181" s="2">
        <v>0</v>
      </c>
      <c r="F181" s="2">
        <v>0</v>
      </c>
      <c r="G181" s="2">
        <v>687</v>
      </c>
      <c r="H181" s="2">
        <v>0</v>
      </c>
      <c r="I181" s="2">
        <v>0</v>
      </c>
      <c r="J181" s="2">
        <v>462</v>
      </c>
      <c r="K181" s="2">
        <v>425.1</v>
      </c>
      <c r="L181" s="2">
        <v>0</v>
      </c>
      <c r="M181" s="2">
        <v>14699.1</v>
      </c>
      <c r="N181" s="2">
        <v>1013.65</v>
      </c>
      <c r="O181" s="2">
        <v>1091.76</v>
      </c>
      <c r="P181" s="2">
        <v>3595.02</v>
      </c>
      <c r="Q181" s="2">
        <v>5700.43</v>
      </c>
      <c r="R181" s="2">
        <v>5357.5</v>
      </c>
    </row>
    <row r="182" spans="1:18" x14ac:dyDescent="0.2">
      <c r="A182" s="4" t="s">
        <v>288</v>
      </c>
      <c r="B182" s="20" t="s">
        <v>289</v>
      </c>
      <c r="C182" s="2">
        <v>13125</v>
      </c>
      <c r="D182" s="2">
        <v>0</v>
      </c>
      <c r="E182" s="2">
        <v>200</v>
      </c>
      <c r="F182" s="2">
        <v>0</v>
      </c>
      <c r="G182" s="2">
        <v>903</v>
      </c>
      <c r="H182" s="2">
        <v>0</v>
      </c>
      <c r="I182" s="2">
        <v>0</v>
      </c>
      <c r="J182" s="2">
        <v>549</v>
      </c>
      <c r="K182" s="2">
        <v>425.1</v>
      </c>
      <c r="L182" s="2">
        <v>0</v>
      </c>
      <c r="M182" s="2">
        <v>15202.1</v>
      </c>
      <c r="N182" s="2">
        <v>1824.96</v>
      </c>
      <c r="O182" s="2">
        <v>1509.38</v>
      </c>
      <c r="P182" s="2">
        <v>4772.76</v>
      </c>
      <c r="Q182" s="2">
        <v>8107.1</v>
      </c>
      <c r="R182" s="2">
        <v>7095</v>
      </c>
    </row>
    <row r="183" spans="1:18" x14ac:dyDescent="0.2">
      <c r="A183" s="4" t="s">
        <v>290</v>
      </c>
      <c r="B183" s="20" t="s">
        <v>291</v>
      </c>
      <c r="C183" s="2">
        <v>13125</v>
      </c>
      <c r="D183" s="2">
        <v>0</v>
      </c>
      <c r="E183" s="2">
        <v>0</v>
      </c>
      <c r="F183" s="2">
        <v>0</v>
      </c>
      <c r="G183" s="2">
        <v>547</v>
      </c>
      <c r="H183" s="2">
        <v>0</v>
      </c>
      <c r="I183" s="2">
        <v>0</v>
      </c>
      <c r="J183" s="2">
        <v>340</v>
      </c>
      <c r="K183" s="2">
        <v>425.1</v>
      </c>
      <c r="L183" s="2">
        <v>0</v>
      </c>
      <c r="M183" s="2">
        <v>14437.1</v>
      </c>
      <c r="N183" s="2">
        <v>706.5</v>
      </c>
      <c r="O183" s="2">
        <v>881.64</v>
      </c>
      <c r="P183" s="2">
        <v>-0.04</v>
      </c>
      <c r="Q183" s="2">
        <v>1588.1</v>
      </c>
      <c r="R183" s="2">
        <v>7390.5</v>
      </c>
    </row>
    <row r="184" spans="1:18" x14ac:dyDescent="0.2">
      <c r="A184" s="4" t="s">
        <v>292</v>
      </c>
      <c r="B184" s="20" t="s">
        <v>293</v>
      </c>
      <c r="C184" s="2">
        <v>13125</v>
      </c>
      <c r="D184" s="2">
        <v>875</v>
      </c>
      <c r="E184" s="2">
        <v>0</v>
      </c>
      <c r="F184" s="2">
        <v>0</v>
      </c>
      <c r="G184" s="2">
        <v>903</v>
      </c>
      <c r="H184" s="2">
        <v>0</v>
      </c>
      <c r="I184" s="2">
        <v>0</v>
      </c>
      <c r="J184" s="2">
        <v>549</v>
      </c>
      <c r="K184" s="2">
        <v>425.1</v>
      </c>
      <c r="L184" s="2">
        <v>0</v>
      </c>
      <c r="M184" s="2">
        <v>15877.1</v>
      </c>
      <c r="N184" s="2">
        <v>1837.76</v>
      </c>
      <c r="O184" s="2">
        <v>1509.38</v>
      </c>
      <c r="P184" s="2">
        <v>8158.8300000000008</v>
      </c>
      <c r="Q184" s="2">
        <v>11505.97</v>
      </c>
      <c r="R184" s="2">
        <v>4178.5</v>
      </c>
    </row>
    <row r="185" spans="1:18" x14ac:dyDescent="0.2">
      <c r="A185" s="4" t="s">
        <v>554</v>
      </c>
      <c r="B185" s="20" t="s">
        <v>555</v>
      </c>
      <c r="C185" s="2">
        <v>13125</v>
      </c>
      <c r="D185" s="2">
        <v>0</v>
      </c>
      <c r="E185" s="2">
        <v>0</v>
      </c>
      <c r="F185" s="2">
        <v>0</v>
      </c>
      <c r="G185" s="2">
        <v>903</v>
      </c>
      <c r="H185" s="2">
        <v>0</v>
      </c>
      <c r="I185" s="2">
        <v>0</v>
      </c>
      <c r="J185" s="2">
        <v>0</v>
      </c>
      <c r="K185" s="2">
        <v>425.1</v>
      </c>
      <c r="L185" s="2">
        <v>13125</v>
      </c>
      <c r="M185" s="2">
        <v>27578.1</v>
      </c>
      <c r="N185" s="2">
        <v>1664.98</v>
      </c>
      <c r="O185" s="2">
        <v>1509.38</v>
      </c>
      <c r="P185" s="2">
        <v>8006.2400000000007</v>
      </c>
      <c r="Q185" s="2">
        <v>11180.6</v>
      </c>
      <c r="R185" s="2">
        <v>3272.5</v>
      </c>
    </row>
    <row r="186" spans="1:18" x14ac:dyDescent="0.2">
      <c r="A186" s="4" t="s">
        <v>294</v>
      </c>
      <c r="B186" s="20" t="s">
        <v>295</v>
      </c>
      <c r="C186" s="2">
        <v>13656</v>
      </c>
      <c r="D186" s="2">
        <v>0</v>
      </c>
      <c r="E186" s="2">
        <v>0</v>
      </c>
      <c r="F186" s="2">
        <v>0</v>
      </c>
      <c r="G186" s="2">
        <v>903</v>
      </c>
      <c r="H186" s="2">
        <v>0</v>
      </c>
      <c r="I186" s="2">
        <v>0</v>
      </c>
      <c r="J186" s="2">
        <v>549</v>
      </c>
      <c r="K186" s="2">
        <v>425.1</v>
      </c>
      <c r="L186" s="2">
        <v>0</v>
      </c>
      <c r="M186" s="2">
        <v>15533.1</v>
      </c>
      <c r="N186" s="2">
        <v>1782.24</v>
      </c>
      <c r="O186" s="2">
        <v>1509.38</v>
      </c>
      <c r="P186" s="2">
        <v>5795.9800000000005</v>
      </c>
      <c r="Q186" s="2">
        <v>9087.6</v>
      </c>
      <c r="R186" s="2">
        <v>5914.5</v>
      </c>
    </row>
    <row r="187" spans="1:18" x14ac:dyDescent="0.2">
      <c r="A187" s="4" t="s">
        <v>296</v>
      </c>
      <c r="B187" s="20" t="s">
        <v>297</v>
      </c>
      <c r="C187" s="2">
        <v>13656</v>
      </c>
      <c r="D187" s="2">
        <v>910.4</v>
      </c>
      <c r="E187" s="2">
        <v>200</v>
      </c>
      <c r="F187" s="2">
        <v>0</v>
      </c>
      <c r="G187" s="2">
        <v>1016</v>
      </c>
      <c r="H187" s="2">
        <v>0</v>
      </c>
      <c r="I187" s="2">
        <v>0</v>
      </c>
      <c r="J187" s="2">
        <v>684</v>
      </c>
      <c r="K187" s="2">
        <v>425.1</v>
      </c>
      <c r="L187" s="2">
        <v>0</v>
      </c>
      <c r="M187" s="2">
        <v>16891.5</v>
      </c>
      <c r="N187" s="2">
        <v>2095.59</v>
      </c>
      <c r="O187" s="2">
        <v>1570.44</v>
      </c>
      <c r="P187" s="2">
        <v>5363.4700000000012</v>
      </c>
      <c r="Q187" s="2">
        <v>9029.5</v>
      </c>
      <c r="R187" s="2">
        <v>7862</v>
      </c>
    </row>
    <row r="188" spans="1:18" x14ac:dyDescent="0.2">
      <c r="A188" s="4" t="s">
        <v>298</v>
      </c>
      <c r="B188" s="20" t="s">
        <v>299</v>
      </c>
      <c r="C188" s="2">
        <v>13125</v>
      </c>
      <c r="D188" s="2">
        <v>0</v>
      </c>
      <c r="E188" s="2">
        <v>0</v>
      </c>
      <c r="F188" s="2">
        <v>0</v>
      </c>
      <c r="G188" s="2">
        <v>1016</v>
      </c>
      <c r="H188" s="2">
        <v>0</v>
      </c>
      <c r="I188" s="2">
        <v>0</v>
      </c>
      <c r="J188" s="2">
        <v>524.4</v>
      </c>
      <c r="K188" s="2">
        <v>283.39999999999998</v>
      </c>
      <c r="L188" s="2">
        <v>3186.4</v>
      </c>
      <c r="M188" s="2">
        <v>18135.2</v>
      </c>
      <c r="N188" s="2">
        <v>1365.94</v>
      </c>
      <c r="O188" s="2">
        <v>1570.44</v>
      </c>
      <c r="P188" s="2">
        <v>6530.9100000000008</v>
      </c>
      <c r="Q188" s="2">
        <v>9467.2900000000009</v>
      </c>
      <c r="R188" s="2">
        <v>6000.5</v>
      </c>
    </row>
    <row r="189" spans="1:18" x14ac:dyDescent="0.2">
      <c r="A189" s="4" t="s">
        <v>510</v>
      </c>
      <c r="B189" s="20" t="s">
        <v>511</v>
      </c>
      <c r="C189" s="2">
        <v>13656</v>
      </c>
      <c r="D189" s="2">
        <v>0</v>
      </c>
      <c r="E189" s="2">
        <v>0</v>
      </c>
      <c r="F189" s="2">
        <v>0</v>
      </c>
      <c r="G189" s="2">
        <v>903</v>
      </c>
      <c r="H189" s="2">
        <v>0</v>
      </c>
      <c r="I189" s="2">
        <v>0</v>
      </c>
      <c r="J189" s="2">
        <v>530.70000000000005</v>
      </c>
      <c r="K189" s="2">
        <v>283.39999999999998</v>
      </c>
      <c r="L189" s="2">
        <v>0</v>
      </c>
      <c r="M189" s="2">
        <v>15373.1</v>
      </c>
      <c r="N189" s="2">
        <v>1651.76</v>
      </c>
      <c r="O189" s="2">
        <v>1509.38</v>
      </c>
      <c r="P189" s="2">
        <v>3387.5899999999997</v>
      </c>
      <c r="Q189" s="2">
        <v>6548.73</v>
      </c>
      <c r="R189" s="2">
        <v>7842.5</v>
      </c>
    </row>
    <row r="190" spans="1:18" x14ac:dyDescent="0.2">
      <c r="A190" s="4" t="s">
        <v>300</v>
      </c>
      <c r="B190" s="20" t="s">
        <v>301</v>
      </c>
      <c r="C190" s="2">
        <v>13656</v>
      </c>
      <c r="D190" s="2">
        <v>0</v>
      </c>
      <c r="E190" s="2">
        <v>200</v>
      </c>
      <c r="F190" s="2">
        <v>0</v>
      </c>
      <c r="G190" s="2">
        <v>1016</v>
      </c>
      <c r="H190" s="2">
        <v>0</v>
      </c>
      <c r="I190" s="2">
        <v>0</v>
      </c>
      <c r="J190" s="2">
        <v>684</v>
      </c>
      <c r="K190" s="2">
        <v>283.39999999999998</v>
      </c>
      <c r="L190" s="2">
        <v>0</v>
      </c>
      <c r="M190" s="2">
        <v>15839.4</v>
      </c>
      <c r="N190" s="2">
        <v>1957.45</v>
      </c>
      <c r="O190" s="2">
        <v>1570.44</v>
      </c>
      <c r="P190" s="2">
        <v>6271.9400000000005</v>
      </c>
      <c r="Q190" s="2">
        <v>9799.83</v>
      </c>
      <c r="R190" s="2">
        <v>6022.5</v>
      </c>
    </row>
    <row r="191" spans="1:18" x14ac:dyDescent="0.2">
      <c r="A191" s="4" t="s">
        <v>302</v>
      </c>
      <c r="B191" s="20" t="s">
        <v>303</v>
      </c>
      <c r="C191" s="2">
        <v>13656</v>
      </c>
      <c r="D191" s="2">
        <v>0</v>
      </c>
      <c r="E191" s="2">
        <v>0</v>
      </c>
      <c r="F191" s="2">
        <v>0</v>
      </c>
      <c r="G191" s="2">
        <v>1016</v>
      </c>
      <c r="H191" s="2">
        <v>0</v>
      </c>
      <c r="I191" s="2">
        <v>0</v>
      </c>
      <c r="J191" s="2">
        <v>684</v>
      </c>
      <c r="K191" s="2">
        <v>283.39999999999998</v>
      </c>
      <c r="L191" s="2">
        <v>910.4</v>
      </c>
      <c r="M191" s="2">
        <v>16549.8</v>
      </c>
      <c r="N191" s="2">
        <v>1918.38</v>
      </c>
      <c r="O191" s="2">
        <v>1570.44</v>
      </c>
      <c r="P191" s="2">
        <v>8344.98</v>
      </c>
      <c r="Q191" s="2">
        <v>11833.8</v>
      </c>
      <c r="R191" s="2">
        <v>4716</v>
      </c>
    </row>
    <row r="192" spans="1:18" x14ac:dyDescent="0.2">
      <c r="A192" s="4" t="s">
        <v>304</v>
      </c>
      <c r="B192" s="20" t="s">
        <v>305</v>
      </c>
      <c r="C192" s="2">
        <v>13656</v>
      </c>
      <c r="D192" s="2">
        <v>1820.8</v>
      </c>
      <c r="E192" s="2">
        <v>0</v>
      </c>
      <c r="F192" s="2">
        <v>0</v>
      </c>
      <c r="G192" s="2">
        <v>1016</v>
      </c>
      <c r="H192" s="2">
        <v>0</v>
      </c>
      <c r="I192" s="2">
        <v>0</v>
      </c>
      <c r="J192" s="2">
        <v>684</v>
      </c>
      <c r="K192" s="2">
        <v>283.39999999999998</v>
      </c>
      <c r="L192" s="2">
        <v>0</v>
      </c>
      <c r="M192" s="2">
        <v>17460.2</v>
      </c>
      <c r="N192" s="2">
        <v>2126.8200000000002</v>
      </c>
      <c r="O192" s="2">
        <v>1570.44</v>
      </c>
      <c r="P192" s="2">
        <v>5037.4399999999996</v>
      </c>
      <c r="Q192" s="2">
        <v>8734.7000000000007</v>
      </c>
      <c r="R192" s="2">
        <v>8725.5</v>
      </c>
    </row>
    <row r="193" spans="1:18" x14ac:dyDescent="0.2">
      <c r="A193" s="4" t="s">
        <v>306</v>
      </c>
      <c r="B193" s="20" t="s">
        <v>307</v>
      </c>
      <c r="C193" s="2">
        <v>13125</v>
      </c>
      <c r="D193" s="2">
        <v>0</v>
      </c>
      <c r="E193" s="2">
        <v>0</v>
      </c>
      <c r="F193" s="2">
        <v>0</v>
      </c>
      <c r="G193" s="2">
        <v>1016</v>
      </c>
      <c r="H193" s="2">
        <v>0</v>
      </c>
      <c r="I193" s="2">
        <v>0</v>
      </c>
      <c r="J193" s="2">
        <v>684</v>
      </c>
      <c r="K193" s="2">
        <v>283.39999999999998</v>
      </c>
      <c r="L193" s="2">
        <v>0</v>
      </c>
      <c r="M193" s="2">
        <v>15108.4</v>
      </c>
      <c r="N193" s="2">
        <v>1918.38</v>
      </c>
      <c r="O193" s="2">
        <v>1570.44</v>
      </c>
      <c r="P193" s="2">
        <v>2828.58</v>
      </c>
      <c r="Q193" s="2">
        <v>6317.4</v>
      </c>
      <c r="R193" s="2">
        <v>9322</v>
      </c>
    </row>
    <row r="194" spans="1:18" x14ac:dyDescent="0.2">
      <c r="A194" s="4" t="s">
        <v>308</v>
      </c>
      <c r="B194" s="20" t="s">
        <v>309</v>
      </c>
      <c r="C194" s="2">
        <v>13125</v>
      </c>
      <c r="D194" s="2">
        <v>1750</v>
      </c>
      <c r="E194" s="2">
        <v>0</v>
      </c>
      <c r="F194" s="2">
        <v>0</v>
      </c>
      <c r="G194" s="2">
        <v>903</v>
      </c>
      <c r="H194" s="2">
        <v>0</v>
      </c>
      <c r="I194" s="2">
        <v>0</v>
      </c>
      <c r="J194" s="2">
        <v>549</v>
      </c>
      <c r="K194" s="2">
        <v>283.39999999999998</v>
      </c>
      <c r="L194" s="2">
        <v>0</v>
      </c>
      <c r="M194" s="2">
        <v>16610.400000000001</v>
      </c>
      <c r="N194" s="2">
        <v>1943.88</v>
      </c>
      <c r="O194" s="2">
        <v>1509.38</v>
      </c>
      <c r="P194" s="2">
        <v>5498.96</v>
      </c>
      <c r="Q194" s="2">
        <v>8952.2199999999993</v>
      </c>
      <c r="R194" s="2">
        <v>7651.5</v>
      </c>
    </row>
    <row r="195" spans="1:18" x14ac:dyDescent="0.2">
      <c r="A195" s="4" t="s">
        <v>310</v>
      </c>
      <c r="B195" s="20" t="s">
        <v>311</v>
      </c>
      <c r="C195" s="2">
        <v>13656</v>
      </c>
      <c r="D195" s="2">
        <v>0</v>
      </c>
      <c r="E195" s="2">
        <v>0</v>
      </c>
      <c r="F195" s="2">
        <v>0</v>
      </c>
      <c r="G195" s="2">
        <v>903</v>
      </c>
      <c r="H195" s="2">
        <v>0</v>
      </c>
      <c r="I195" s="2">
        <v>0</v>
      </c>
      <c r="J195" s="2">
        <v>530.70000000000005</v>
      </c>
      <c r="K195" s="2">
        <v>283.39999999999998</v>
      </c>
      <c r="L195" s="2">
        <v>0</v>
      </c>
      <c r="M195" s="2">
        <v>15373.1</v>
      </c>
      <c r="N195" s="2">
        <v>1654.62</v>
      </c>
      <c r="O195" s="2">
        <v>1509.38</v>
      </c>
      <c r="P195" s="2">
        <v>2393.6000000000004</v>
      </c>
      <c r="Q195" s="2">
        <v>5557.6</v>
      </c>
      <c r="R195" s="2">
        <v>8847</v>
      </c>
    </row>
    <row r="196" spans="1:18" x14ac:dyDescent="0.2">
      <c r="A196" s="4" t="s">
        <v>312</v>
      </c>
      <c r="B196" s="20" t="s">
        <v>313</v>
      </c>
      <c r="C196" s="2">
        <v>13656</v>
      </c>
      <c r="D196" s="2">
        <v>0</v>
      </c>
      <c r="E196" s="2">
        <v>400</v>
      </c>
      <c r="F196" s="2">
        <v>0</v>
      </c>
      <c r="G196" s="2">
        <v>1016</v>
      </c>
      <c r="H196" s="2">
        <v>0</v>
      </c>
      <c r="I196" s="2">
        <v>0</v>
      </c>
      <c r="J196" s="2">
        <v>684</v>
      </c>
      <c r="K196" s="2">
        <v>0</v>
      </c>
      <c r="L196" s="2">
        <v>0</v>
      </c>
      <c r="M196" s="2">
        <v>15756</v>
      </c>
      <c r="N196" s="2">
        <v>1943.28</v>
      </c>
      <c r="O196" s="2">
        <v>1570.44</v>
      </c>
      <c r="P196" s="2">
        <v>6711.2800000000007</v>
      </c>
      <c r="Q196" s="2">
        <v>10225</v>
      </c>
      <c r="R196" s="2">
        <v>5531</v>
      </c>
    </row>
    <row r="197" spans="1:18" x14ac:dyDescent="0.2">
      <c r="A197" s="4" t="s">
        <v>314</v>
      </c>
      <c r="B197" s="20" t="s">
        <v>315</v>
      </c>
      <c r="C197" s="2">
        <v>13656</v>
      </c>
      <c r="D197" s="2">
        <v>0</v>
      </c>
      <c r="E197" s="2">
        <v>0</v>
      </c>
      <c r="F197" s="2">
        <v>0</v>
      </c>
      <c r="G197" s="2">
        <v>1016</v>
      </c>
      <c r="H197" s="2">
        <v>0</v>
      </c>
      <c r="I197" s="2">
        <v>0</v>
      </c>
      <c r="J197" s="2">
        <v>159.6</v>
      </c>
      <c r="K197" s="2">
        <v>0</v>
      </c>
      <c r="L197" s="2">
        <v>10469.6</v>
      </c>
      <c r="M197" s="2">
        <v>25301.200000000001</v>
      </c>
      <c r="N197" s="2">
        <v>1745.83</v>
      </c>
      <c r="O197" s="2">
        <v>1570.44</v>
      </c>
      <c r="P197" s="2">
        <v>130.33000000000001</v>
      </c>
      <c r="Q197" s="2">
        <v>3446.6</v>
      </c>
      <c r="R197" s="2">
        <v>11385</v>
      </c>
    </row>
    <row r="198" spans="1:18" x14ac:dyDescent="0.2">
      <c r="A198" s="4" t="s">
        <v>316</v>
      </c>
      <c r="B198" s="20" t="s">
        <v>317</v>
      </c>
      <c r="C198" s="2">
        <v>13656</v>
      </c>
      <c r="D198" s="2">
        <v>0</v>
      </c>
      <c r="E198" s="2">
        <v>200</v>
      </c>
      <c r="F198" s="2">
        <v>0</v>
      </c>
      <c r="G198" s="2">
        <v>1016</v>
      </c>
      <c r="H198" s="2">
        <v>0</v>
      </c>
      <c r="I198" s="2">
        <v>0</v>
      </c>
      <c r="J198" s="2">
        <v>684</v>
      </c>
      <c r="K198" s="2">
        <v>0</v>
      </c>
      <c r="L198" s="2">
        <v>0</v>
      </c>
      <c r="M198" s="2">
        <v>15556</v>
      </c>
      <c r="N198" s="2">
        <v>1900.56</v>
      </c>
      <c r="O198" s="2">
        <v>1570.44</v>
      </c>
      <c r="P198" s="2">
        <v>130.5</v>
      </c>
      <c r="Q198" s="2">
        <v>3601.5</v>
      </c>
      <c r="R198" s="2">
        <v>11954.5</v>
      </c>
    </row>
    <row r="199" spans="1:18" x14ac:dyDescent="0.2">
      <c r="A199" s="4" t="s">
        <v>318</v>
      </c>
      <c r="B199" s="20" t="s">
        <v>319</v>
      </c>
      <c r="C199" s="2">
        <v>13656</v>
      </c>
      <c r="D199" s="2">
        <v>910.4</v>
      </c>
      <c r="E199" s="2">
        <v>0</v>
      </c>
      <c r="F199" s="2">
        <v>0</v>
      </c>
      <c r="G199" s="2">
        <v>1016</v>
      </c>
      <c r="H199" s="2">
        <v>0</v>
      </c>
      <c r="I199" s="2">
        <v>0</v>
      </c>
      <c r="J199" s="2">
        <v>524.4</v>
      </c>
      <c r="K199" s="2">
        <v>0</v>
      </c>
      <c r="L199" s="2">
        <v>3186.4</v>
      </c>
      <c r="M199" s="2">
        <v>19293.2</v>
      </c>
      <c r="N199" s="2">
        <v>1927.98</v>
      </c>
      <c r="O199" s="2">
        <v>1570.44</v>
      </c>
      <c r="P199" s="2">
        <v>2587.8799999999997</v>
      </c>
      <c r="Q199" s="2">
        <v>6086.3</v>
      </c>
      <c r="R199" s="2">
        <v>10020.5</v>
      </c>
    </row>
    <row r="200" spans="1:18" x14ac:dyDescent="0.2">
      <c r="A200" s="4" t="s">
        <v>320</v>
      </c>
      <c r="B200" s="20" t="s">
        <v>321</v>
      </c>
      <c r="C200" s="2">
        <v>13656</v>
      </c>
      <c r="D200" s="2">
        <v>0</v>
      </c>
      <c r="E200" s="2">
        <v>0</v>
      </c>
      <c r="F200" s="2">
        <v>0</v>
      </c>
      <c r="G200" s="2">
        <v>1016</v>
      </c>
      <c r="H200" s="2">
        <v>0</v>
      </c>
      <c r="I200" s="2">
        <v>0</v>
      </c>
      <c r="J200" s="2">
        <v>159.6</v>
      </c>
      <c r="K200" s="2">
        <v>0</v>
      </c>
      <c r="L200" s="2">
        <v>10469.6</v>
      </c>
      <c r="M200" s="2">
        <v>25301.200000000001</v>
      </c>
      <c r="N200" s="2">
        <v>1745.83</v>
      </c>
      <c r="O200" s="2">
        <v>1570.44</v>
      </c>
      <c r="P200" s="2">
        <v>3104.83</v>
      </c>
      <c r="Q200" s="2">
        <v>6421.1</v>
      </c>
      <c r="R200" s="2">
        <v>8410.5</v>
      </c>
    </row>
    <row r="201" spans="1:18" x14ac:dyDescent="0.2">
      <c r="A201" s="4" t="s">
        <v>322</v>
      </c>
      <c r="B201" s="20" t="s">
        <v>323</v>
      </c>
      <c r="C201" s="2">
        <v>13656</v>
      </c>
      <c r="D201" s="2">
        <v>910.4</v>
      </c>
      <c r="E201" s="2">
        <v>0</v>
      </c>
      <c r="F201" s="2">
        <v>0</v>
      </c>
      <c r="G201" s="2">
        <v>1016</v>
      </c>
      <c r="H201" s="2">
        <v>0</v>
      </c>
      <c r="I201" s="2">
        <v>0</v>
      </c>
      <c r="J201" s="2">
        <v>684</v>
      </c>
      <c r="K201" s="2">
        <v>0</v>
      </c>
      <c r="L201" s="2">
        <v>0</v>
      </c>
      <c r="M201" s="2">
        <v>16266.4</v>
      </c>
      <c r="N201" s="2">
        <v>1960.58</v>
      </c>
      <c r="O201" s="2">
        <v>1570.44</v>
      </c>
      <c r="P201" s="2">
        <v>7257.93</v>
      </c>
      <c r="Q201" s="2">
        <v>10788.95</v>
      </c>
      <c r="R201" s="2">
        <v>5470.5</v>
      </c>
    </row>
    <row r="202" spans="1:18" x14ac:dyDescent="0.2">
      <c r="A202" s="4" t="s">
        <v>324</v>
      </c>
      <c r="B202" s="20" t="s">
        <v>325</v>
      </c>
      <c r="C202" s="2">
        <v>13656</v>
      </c>
      <c r="D202" s="2">
        <v>910.4</v>
      </c>
      <c r="E202" s="2">
        <v>0</v>
      </c>
      <c r="F202" s="2">
        <v>0</v>
      </c>
      <c r="G202" s="2">
        <v>1016</v>
      </c>
      <c r="H202" s="2">
        <v>0</v>
      </c>
      <c r="I202" s="2">
        <v>0</v>
      </c>
      <c r="J202" s="2">
        <v>684</v>
      </c>
      <c r="K202" s="2">
        <v>0</v>
      </c>
      <c r="L202" s="2">
        <v>0</v>
      </c>
      <c r="M202" s="2">
        <v>16266.4</v>
      </c>
      <c r="N202" s="2">
        <v>1955.45</v>
      </c>
      <c r="O202" s="2">
        <v>1570.44</v>
      </c>
      <c r="P202" s="2">
        <v>6312.0300000000007</v>
      </c>
      <c r="Q202" s="2">
        <v>9837.92</v>
      </c>
      <c r="R202" s="2">
        <v>6397.5</v>
      </c>
    </row>
    <row r="203" spans="1:18" x14ac:dyDescent="0.2">
      <c r="A203" s="4" t="s">
        <v>326</v>
      </c>
      <c r="B203" s="20" t="s">
        <v>327</v>
      </c>
      <c r="C203" s="2">
        <v>13656</v>
      </c>
      <c r="D203" s="2">
        <v>910.4</v>
      </c>
      <c r="E203" s="2">
        <v>400</v>
      </c>
      <c r="F203" s="2">
        <v>0</v>
      </c>
      <c r="G203" s="2">
        <v>1016</v>
      </c>
      <c r="H203" s="2">
        <v>0</v>
      </c>
      <c r="I203" s="2">
        <v>0</v>
      </c>
      <c r="J203" s="2">
        <v>684</v>
      </c>
      <c r="K203" s="2">
        <v>0</v>
      </c>
      <c r="L203" s="2">
        <v>0</v>
      </c>
      <c r="M203" s="2">
        <v>16666.400000000001</v>
      </c>
      <c r="N203" s="2">
        <v>2047.51</v>
      </c>
      <c r="O203" s="2">
        <v>1570.44</v>
      </c>
      <c r="P203" s="2">
        <v>5317.45</v>
      </c>
      <c r="Q203" s="2">
        <v>8935.4</v>
      </c>
      <c r="R203" s="2">
        <v>7731</v>
      </c>
    </row>
    <row r="204" spans="1:18" x14ac:dyDescent="0.2">
      <c r="A204" s="4" t="s">
        <v>328</v>
      </c>
      <c r="B204" s="20" t="s">
        <v>329</v>
      </c>
      <c r="C204" s="2">
        <v>13656</v>
      </c>
      <c r="D204" s="2">
        <v>910.4</v>
      </c>
      <c r="E204" s="2">
        <v>0</v>
      </c>
      <c r="F204" s="2">
        <v>0</v>
      </c>
      <c r="G204" s="2">
        <v>1016</v>
      </c>
      <c r="H204" s="2">
        <v>0</v>
      </c>
      <c r="I204" s="2">
        <v>0</v>
      </c>
      <c r="J204" s="2">
        <v>684</v>
      </c>
      <c r="K204" s="2">
        <v>0</v>
      </c>
      <c r="L204" s="2">
        <v>0</v>
      </c>
      <c r="M204" s="2">
        <v>16266.4</v>
      </c>
      <c r="N204" s="2">
        <v>1958.28</v>
      </c>
      <c r="O204" s="2">
        <v>1570.44</v>
      </c>
      <c r="P204" s="2">
        <v>136.97999999999999</v>
      </c>
      <c r="Q204" s="2">
        <v>3665.7</v>
      </c>
      <c r="R204" s="2">
        <v>12583</v>
      </c>
    </row>
    <row r="205" spans="1:18" x14ac:dyDescent="0.2">
      <c r="A205" s="4" t="s">
        <v>330</v>
      </c>
      <c r="B205" s="20" t="s">
        <v>331</v>
      </c>
      <c r="C205" s="2">
        <v>13656</v>
      </c>
      <c r="D205" s="2">
        <v>0</v>
      </c>
      <c r="E205" s="2">
        <v>0</v>
      </c>
      <c r="F205" s="2">
        <v>0</v>
      </c>
      <c r="G205" s="2">
        <v>1016</v>
      </c>
      <c r="H205" s="2">
        <v>0</v>
      </c>
      <c r="I205" s="2">
        <v>0</v>
      </c>
      <c r="J205" s="2">
        <v>0</v>
      </c>
      <c r="K205" s="2">
        <v>0</v>
      </c>
      <c r="L205" s="2">
        <v>13656</v>
      </c>
      <c r="M205" s="2">
        <v>28328</v>
      </c>
      <c r="N205" s="2">
        <v>1711.74</v>
      </c>
      <c r="O205" s="2">
        <v>1570.44</v>
      </c>
      <c r="P205" s="2">
        <v>4064.32</v>
      </c>
      <c r="Q205" s="2">
        <v>7346.5</v>
      </c>
      <c r="R205" s="2">
        <v>7325.5</v>
      </c>
    </row>
    <row r="206" spans="1:18" x14ac:dyDescent="0.2">
      <c r="A206" s="4" t="s">
        <v>332</v>
      </c>
      <c r="B206" s="20" t="s">
        <v>333</v>
      </c>
      <c r="C206" s="2">
        <v>15333</v>
      </c>
      <c r="D206" s="2">
        <v>843.86</v>
      </c>
      <c r="E206" s="2">
        <v>0</v>
      </c>
      <c r="F206" s="2">
        <v>0</v>
      </c>
      <c r="G206" s="2">
        <v>915</v>
      </c>
      <c r="H206" s="2">
        <v>0</v>
      </c>
      <c r="I206" s="2">
        <v>0</v>
      </c>
      <c r="J206" s="2">
        <v>616</v>
      </c>
      <c r="K206" s="2">
        <v>0</v>
      </c>
      <c r="L206" s="2">
        <v>0</v>
      </c>
      <c r="M206" s="2">
        <v>17707.86</v>
      </c>
      <c r="N206" s="2">
        <v>1696.42</v>
      </c>
      <c r="O206" s="2">
        <v>1455.66</v>
      </c>
      <c r="P206" s="2">
        <v>1240.6299999999999</v>
      </c>
      <c r="Q206" s="2">
        <v>4392.71</v>
      </c>
      <c r="R206" s="2">
        <v>10629.5</v>
      </c>
    </row>
    <row r="207" spans="1:18" x14ac:dyDescent="0.2">
      <c r="A207" s="4" t="s">
        <v>334</v>
      </c>
      <c r="B207" s="20" t="s">
        <v>335</v>
      </c>
      <c r="C207" s="2">
        <v>13125</v>
      </c>
      <c r="D207" s="2">
        <v>0</v>
      </c>
      <c r="E207" s="2">
        <v>200</v>
      </c>
      <c r="F207" s="2">
        <v>0</v>
      </c>
      <c r="G207" s="2">
        <v>1093</v>
      </c>
      <c r="H207" s="2">
        <v>3577.7</v>
      </c>
      <c r="I207" s="2">
        <v>0</v>
      </c>
      <c r="J207" s="2">
        <v>684</v>
      </c>
      <c r="K207" s="2">
        <v>0</v>
      </c>
      <c r="L207" s="2">
        <v>0</v>
      </c>
      <c r="M207" s="2">
        <v>18679.7</v>
      </c>
      <c r="N207" s="2">
        <v>3039.41</v>
      </c>
      <c r="O207" s="2">
        <v>1763.3</v>
      </c>
      <c r="P207" s="2">
        <v>1656.99</v>
      </c>
      <c r="Q207" s="2">
        <v>6459.7</v>
      </c>
      <c r="R207" s="2">
        <v>14428</v>
      </c>
    </row>
    <row r="208" spans="1:18" x14ac:dyDescent="0.2">
      <c r="A208" s="4" t="s">
        <v>336</v>
      </c>
      <c r="B208" s="20" t="s">
        <v>337</v>
      </c>
      <c r="C208" s="2">
        <v>13656</v>
      </c>
      <c r="D208" s="2">
        <v>875</v>
      </c>
      <c r="E208" s="2">
        <v>0</v>
      </c>
      <c r="F208" s="2">
        <v>0</v>
      </c>
      <c r="G208" s="2">
        <v>903</v>
      </c>
      <c r="H208" s="2">
        <v>0</v>
      </c>
      <c r="I208" s="2">
        <v>0</v>
      </c>
      <c r="J208" s="2">
        <v>530.70000000000005</v>
      </c>
      <c r="K208" s="2">
        <v>0</v>
      </c>
      <c r="L208" s="2">
        <v>0</v>
      </c>
      <c r="M208" s="2">
        <v>15964.7</v>
      </c>
      <c r="N208" s="2">
        <v>1690.75</v>
      </c>
      <c r="O208" s="2">
        <v>1509.38</v>
      </c>
      <c r="P208" s="2">
        <v>5667.0700000000006</v>
      </c>
      <c r="Q208" s="2">
        <v>8867.2000000000007</v>
      </c>
      <c r="R208" s="2">
        <v>6129</v>
      </c>
    </row>
    <row r="209" spans="1:18" x14ac:dyDescent="0.2">
      <c r="A209" s="4" t="s">
        <v>512</v>
      </c>
      <c r="B209" s="20" t="s">
        <v>513</v>
      </c>
      <c r="C209" s="2">
        <v>13125</v>
      </c>
      <c r="D209" s="2">
        <v>1820.8</v>
      </c>
      <c r="E209" s="2">
        <v>0</v>
      </c>
      <c r="F209" s="2">
        <v>0</v>
      </c>
      <c r="G209" s="2">
        <v>1016</v>
      </c>
      <c r="H209" s="2">
        <v>0</v>
      </c>
      <c r="I209" s="2">
        <v>0</v>
      </c>
      <c r="J209" s="2">
        <v>684</v>
      </c>
      <c r="K209" s="2">
        <v>0</v>
      </c>
      <c r="L209" s="2">
        <v>0</v>
      </c>
      <c r="M209" s="2">
        <v>16645.8</v>
      </c>
      <c r="N209" s="2">
        <v>2042.26</v>
      </c>
      <c r="O209" s="2">
        <v>1570.44</v>
      </c>
      <c r="P209" s="2">
        <v>7.0000000000000007E-2</v>
      </c>
      <c r="Q209" s="2">
        <v>3612.77</v>
      </c>
      <c r="R209" s="2">
        <v>13451.5</v>
      </c>
    </row>
    <row r="210" spans="1:18" x14ac:dyDescent="0.2">
      <c r="A210" s="4" t="s">
        <v>338</v>
      </c>
      <c r="B210" s="20" t="s">
        <v>339</v>
      </c>
      <c r="C210" s="2">
        <v>13125</v>
      </c>
      <c r="D210" s="2">
        <v>0</v>
      </c>
      <c r="E210" s="2">
        <v>0</v>
      </c>
      <c r="F210" s="2">
        <v>0</v>
      </c>
      <c r="G210" s="2">
        <v>903</v>
      </c>
      <c r="H210" s="2">
        <v>0</v>
      </c>
      <c r="I210" s="2">
        <v>0</v>
      </c>
      <c r="J210" s="2">
        <v>274.5</v>
      </c>
      <c r="K210" s="2">
        <v>0</v>
      </c>
      <c r="L210" s="2">
        <v>9625</v>
      </c>
      <c r="M210" s="2">
        <v>23927.5</v>
      </c>
      <c r="N210" s="2">
        <v>1539.36</v>
      </c>
      <c r="O210" s="2">
        <v>1509.38</v>
      </c>
      <c r="P210" s="2">
        <v>1876.26</v>
      </c>
      <c r="Q210" s="2">
        <v>4925</v>
      </c>
      <c r="R210" s="2">
        <v>8940</v>
      </c>
    </row>
    <row r="211" spans="1:18" x14ac:dyDescent="0.2">
      <c r="A211" s="4" t="s">
        <v>340</v>
      </c>
      <c r="B211" s="20" t="s">
        <v>341</v>
      </c>
      <c r="C211" s="2">
        <v>13125</v>
      </c>
      <c r="D211" s="2">
        <v>1750</v>
      </c>
      <c r="E211" s="2">
        <v>0</v>
      </c>
      <c r="F211" s="2">
        <v>0</v>
      </c>
      <c r="G211" s="2">
        <v>903</v>
      </c>
      <c r="H211" s="2">
        <v>0</v>
      </c>
      <c r="I211" s="2">
        <v>0</v>
      </c>
      <c r="J211" s="2">
        <v>531.1</v>
      </c>
      <c r="K211" s="2">
        <v>0</v>
      </c>
      <c r="L211" s="2">
        <v>0</v>
      </c>
      <c r="M211" s="2">
        <v>16309.1</v>
      </c>
      <c r="N211" s="2">
        <v>1781.01</v>
      </c>
      <c r="O211" s="2">
        <v>1509.38</v>
      </c>
      <c r="P211" s="2">
        <v>-0.17</v>
      </c>
      <c r="Q211" s="2">
        <v>3290.22</v>
      </c>
      <c r="R211" s="2">
        <v>12551</v>
      </c>
    </row>
    <row r="212" spans="1:18" x14ac:dyDescent="0.2">
      <c r="A212" s="4" t="s">
        <v>342</v>
      </c>
      <c r="B212" s="20" t="s">
        <v>343</v>
      </c>
      <c r="C212" s="2">
        <v>13125</v>
      </c>
      <c r="D212" s="2">
        <v>1750</v>
      </c>
      <c r="E212" s="2">
        <v>0</v>
      </c>
      <c r="F212" s="2">
        <v>0</v>
      </c>
      <c r="G212" s="2">
        <v>903</v>
      </c>
      <c r="H212" s="2">
        <v>0</v>
      </c>
      <c r="I212" s="2">
        <v>0</v>
      </c>
      <c r="J212" s="2">
        <v>549</v>
      </c>
      <c r="K212" s="2">
        <v>0</v>
      </c>
      <c r="L212" s="2">
        <v>0</v>
      </c>
      <c r="M212" s="2">
        <v>16327</v>
      </c>
      <c r="N212" s="2">
        <v>1884.78</v>
      </c>
      <c r="O212" s="2">
        <v>1509.38</v>
      </c>
      <c r="P212" s="2">
        <v>1876.34</v>
      </c>
      <c r="Q212" s="2">
        <v>5270.5</v>
      </c>
      <c r="R212" s="2">
        <v>11056.5</v>
      </c>
    </row>
    <row r="213" spans="1:18" x14ac:dyDescent="0.2">
      <c r="A213" s="4" t="s">
        <v>344</v>
      </c>
      <c r="B213" s="20" t="s">
        <v>345</v>
      </c>
      <c r="C213" s="2">
        <v>13125</v>
      </c>
      <c r="D213" s="2">
        <v>1750</v>
      </c>
      <c r="E213" s="2">
        <v>0</v>
      </c>
      <c r="F213" s="2">
        <v>0</v>
      </c>
      <c r="G213" s="2">
        <v>903</v>
      </c>
      <c r="H213" s="2">
        <v>0</v>
      </c>
      <c r="I213" s="2">
        <v>0</v>
      </c>
      <c r="J213" s="2">
        <v>549</v>
      </c>
      <c r="K213" s="2">
        <v>0</v>
      </c>
      <c r="L213" s="2">
        <v>0</v>
      </c>
      <c r="M213" s="2">
        <v>16327</v>
      </c>
      <c r="N213" s="2">
        <v>1884.78</v>
      </c>
      <c r="O213" s="2">
        <v>1509.38</v>
      </c>
      <c r="P213" s="2">
        <v>0.34</v>
      </c>
      <c r="Q213" s="2">
        <v>3394.5</v>
      </c>
      <c r="R213" s="2">
        <v>12932.5</v>
      </c>
    </row>
    <row r="214" spans="1:18" x14ac:dyDescent="0.2">
      <c r="A214" s="4" t="s">
        <v>346</v>
      </c>
      <c r="B214" s="20" t="s">
        <v>347</v>
      </c>
      <c r="C214" s="2">
        <v>11279.1</v>
      </c>
      <c r="D214" s="2">
        <v>875</v>
      </c>
      <c r="E214" s="2">
        <v>400</v>
      </c>
      <c r="F214" s="2">
        <v>0</v>
      </c>
      <c r="G214" s="2">
        <v>903</v>
      </c>
      <c r="H214" s="2">
        <v>0</v>
      </c>
      <c r="I214" s="2">
        <v>0</v>
      </c>
      <c r="J214" s="2">
        <v>549</v>
      </c>
      <c r="K214" s="2">
        <v>0</v>
      </c>
      <c r="L214" s="2">
        <v>2187.5</v>
      </c>
      <c r="M214" s="2">
        <v>16193.6</v>
      </c>
      <c r="N214" s="2">
        <v>2340.8000000000002</v>
      </c>
      <c r="O214" s="2">
        <v>1509.38</v>
      </c>
      <c r="P214" s="2">
        <v>0.32</v>
      </c>
      <c r="Q214" s="2">
        <v>3850.5</v>
      </c>
      <c r="R214" s="2">
        <v>14189</v>
      </c>
    </row>
    <row r="215" spans="1:18" x14ac:dyDescent="0.2">
      <c r="A215" s="4" t="s">
        <v>348</v>
      </c>
      <c r="B215" s="20" t="s">
        <v>349</v>
      </c>
      <c r="C215" s="2">
        <v>11279.1</v>
      </c>
      <c r="D215" s="2">
        <v>0</v>
      </c>
      <c r="E215" s="2">
        <v>400</v>
      </c>
      <c r="F215" s="2">
        <v>0</v>
      </c>
      <c r="G215" s="2">
        <v>596</v>
      </c>
      <c r="H215" s="2">
        <v>0</v>
      </c>
      <c r="I215" s="2">
        <v>0</v>
      </c>
      <c r="J215" s="2">
        <v>581</v>
      </c>
      <c r="K215" s="2">
        <v>0</v>
      </c>
      <c r="L215" s="2">
        <v>0</v>
      </c>
      <c r="M215" s="2">
        <v>12856.1</v>
      </c>
      <c r="N215" s="2">
        <v>1335.87</v>
      </c>
      <c r="O215" s="2">
        <v>1297.0999999999999</v>
      </c>
      <c r="P215" s="2">
        <v>0.13</v>
      </c>
      <c r="Q215" s="2">
        <v>2633.1</v>
      </c>
      <c r="R215" s="2">
        <v>10223</v>
      </c>
    </row>
    <row r="216" spans="1:18" x14ac:dyDescent="0.2">
      <c r="A216" s="4" t="s">
        <v>153</v>
      </c>
      <c r="B216" s="20" t="s">
        <v>154</v>
      </c>
      <c r="C216" s="2">
        <v>13125</v>
      </c>
      <c r="D216" s="2">
        <v>0</v>
      </c>
      <c r="E216" s="2">
        <v>0</v>
      </c>
      <c r="F216" s="2">
        <v>0</v>
      </c>
      <c r="G216" s="2">
        <v>614.1</v>
      </c>
      <c r="H216" s="2">
        <v>0</v>
      </c>
      <c r="I216" s="2">
        <v>0</v>
      </c>
      <c r="J216" s="2">
        <v>379.1</v>
      </c>
      <c r="K216" s="2">
        <v>0</v>
      </c>
      <c r="L216" s="2">
        <v>0</v>
      </c>
      <c r="M216" s="2">
        <v>14118.2</v>
      </c>
      <c r="N216" s="2">
        <v>932.13</v>
      </c>
      <c r="O216" s="2">
        <v>1297.0999999999999</v>
      </c>
      <c r="P216" s="2">
        <v>0.11</v>
      </c>
      <c r="Q216" s="2">
        <v>2229.34</v>
      </c>
      <c r="R216" s="2">
        <v>8060.5</v>
      </c>
    </row>
    <row r="217" spans="1:18" x14ac:dyDescent="0.2">
      <c r="A217" s="4" t="s">
        <v>564</v>
      </c>
      <c r="B217" s="20" t="s">
        <v>565</v>
      </c>
      <c r="C217" s="2">
        <v>13125</v>
      </c>
      <c r="D217" s="2">
        <v>0</v>
      </c>
      <c r="E217" s="2">
        <v>0</v>
      </c>
      <c r="F217" s="2">
        <v>0</v>
      </c>
      <c r="G217" s="2">
        <v>722.4</v>
      </c>
      <c r="H217" s="2">
        <v>0</v>
      </c>
      <c r="I217" s="2">
        <v>0</v>
      </c>
      <c r="J217" s="2">
        <v>439.2</v>
      </c>
      <c r="K217" s="2">
        <v>0</v>
      </c>
      <c r="L217" s="2">
        <v>0</v>
      </c>
      <c r="M217" s="2">
        <v>14286.6</v>
      </c>
      <c r="N217" s="2">
        <v>1186.33</v>
      </c>
      <c r="O217" s="2">
        <v>1509.38</v>
      </c>
      <c r="P217" s="2">
        <v>-0.11</v>
      </c>
      <c r="Q217" s="2">
        <v>2695.6</v>
      </c>
      <c r="R217" s="2">
        <v>8966</v>
      </c>
    </row>
    <row r="218" spans="1:18" s="26" customFormat="1" x14ac:dyDescent="0.2">
      <c r="A218" s="11" t="s">
        <v>538</v>
      </c>
      <c r="C218" s="26" t="s">
        <v>39</v>
      </c>
      <c r="D218" s="26" t="s">
        <v>39</v>
      </c>
      <c r="E218" s="26" t="s">
        <v>39</v>
      </c>
      <c r="F218" s="26" t="s">
        <v>39</v>
      </c>
      <c r="G218" s="26" t="s">
        <v>39</v>
      </c>
      <c r="H218" s="26" t="s">
        <v>39</v>
      </c>
      <c r="I218" s="26" t="s">
        <v>39</v>
      </c>
      <c r="J218" s="26" t="s">
        <v>39</v>
      </c>
      <c r="K218" s="26" t="s">
        <v>39</v>
      </c>
      <c r="L218" s="26" t="s">
        <v>39</v>
      </c>
      <c r="M218" s="26" t="s">
        <v>39</v>
      </c>
      <c r="N218" s="26" t="s">
        <v>39</v>
      </c>
      <c r="O218" s="26" t="s">
        <v>39</v>
      </c>
      <c r="P218" s="2">
        <v>0</v>
      </c>
      <c r="Q218" s="26" t="s">
        <v>39</v>
      </c>
      <c r="R218" s="26" t="s">
        <v>39</v>
      </c>
    </row>
    <row r="219" spans="1:18" x14ac:dyDescent="0.2">
      <c r="C219" s="15"/>
      <c r="D219" s="15">
        <v>26223.14</v>
      </c>
      <c r="E219" s="15">
        <v>3400</v>
      </c>
      <c r="F219" s="15">
        <v>0</v>
      </c>
      <c r="G219" s="15">
        <v>41903.5</v>
      </c>
      <c r="H219" s="15">
        <v>3577.7</v>
      </c>
      <c r="I219" s="15">
        <v>0</v>
      </c>
      <c r="J219" s="15">
        <v>23909.38</v>
      </c>
      <c r="K219" s="15">
        <v>10485.8</v>
      </c>
      <c r="L219" s="2">
        <v>151428.24</v>
      </c>
      <c r="M219" s="2">
        <v>260927.76</v>
      </c>
      <c r="N219" s="15">
        <v>81201.16</v>
      </c>
      <c r="O219" s="15">
        <v>68542.78</v>
      </c>
      <c r="P219" s="2">
        <v>179153.01</v>
      </c>
      <c r="Q219" s="15">
        <v>328883.49</v>
      </c>
      <c r="R219" s="15">
        <v>451731</v>
      </c>
    </row>
    <row r="220" spans="1:18" x14ac:dyDescent="0.2">
      <c r="L220" s="2"/>
      <c r="M220" s="2"/>
      <c r="P220" s="2">
        <v>0</v>
      </c>
    </row>
    <row r="221" spans="1:18" x14ac:dyDescent="0.2">
      <c r="A221" s="10" t="s">
        <v>358</v>
      </c>
      <c r="L221" s="2"/>
      <c r="M221" s="2"/>
      <c r="P221" s="2">
        <v>0</v>
      </c>
    </row>
    <row r="222" spans="1:18" x14ac:dyDescent="0.2">
      <c r="A222" s="4" t="s">
        <v>359</v>
      </c>
      <c r="B222" s="20" t="s">
        <v>360</v>
      </c>
      <c r="C222" s="2">
        <v>13656</v>
      </c>
      <c r="D222" s="2">
        <v>910.4</v>
      </c>
      <c r="E222" s="2">
        <v>0</v>
      </c>
      <c r="F222" s="2">
        <v>0</v>
      </c>
      <c r="G222" s="2">
        <v>1016</v>
      </c>
      <c r="H222" s="2">
        <v>0</v>
      </c>
      <c r="I222" s="2">
        <v>0</v>
      </c>
      <c r="J222" s="2">
        <v>684</v>
      </c>
      <c r="K222" s="2">
        <v>708.5</v>
      </c>
      <c r="L222" s="2">
        <v>125</v>
      </c>
      <c r="M222" s="2">
        <v>17099.900000000001</v>
      </c>
      <c r="N222" s="2">
        <v>2140.1</v>
      </c>
      <c r="O222" s="2">
        <v>1570.44</v>
      </c>
      <c r="P222" s="2">
        <v>6964.36</v>
      </c>
      <c r="Q222" s="2">
        <v>10674.9</v>
      </c>
      <c r="R222" s="2">
        <v>6425</v>
      </c>
    </row>
    <row r="223" spans="1:18" x14ac:dyDescent="0.2">
      <c r="A223" s="4" t="s">
        <v>361</v>
      </c>
      <c r="B223" s="20" t="s">
        <v>362</v>
      </c>
      <c r="C223" s="2">
        <v>11279.1</v>
      </c>
      <c r="D223" s="2">
        <v>0</v>
      </c>
      <c r="E223" s="2">
        <v>0</v>
      </c>
      <c r="F223" s="2">
        <v>0</v>
      </c>
      <c r="G223" s="2">
        <v>737</v>
      </c>
      <c r="H223" s="2">
        <v>0</v>
      </c>
      <c r="I223" s="2">
        <v>0</v>
      </c>
      <c r="J223" s="2">
        <v>455</v>
      </c>
      <c r="K223" s="2">
        <v>566.79999999999995</v>
      </c>
      <c r="L223" s="2">
        <v>0</v>
      </c>
      <c r="M223" s="2">
        <v>13037.9</v>
      </c>
      <c r="N223" s="2">
        <v>1366.49</v>
      </c>
      <c r="O223" s="2">
        <v>1297.0999999999999</v>
      </c>
      <c r="P223" s="2">
        <v>5887.34</v>
      </c>
      <c r="Q223" s="2">
        <v>8550.93</v>
      </c>
      <c r="R223" s="2">
        <v>4476</v>
      </c>
    </row>
    <row r="224" spans="1:18" x14ac:dyDescent="0.2">
      <c r="A224" s="4" t="s">
        <v>363</v>
      </c>
      <c r="B224" s="20" t="s">
        <v>364</v>
      </c>
      <c r="C224" s="2">
        <v>13656</v>
      </c>
      <c r="D224" s="2">
        <v>0</v>
      </c>
      <c r="E224" s="2">
        <v>0</v>
      </c>
      <c r="F224" s="2">
        <v>0</v>
      </c>
      <c r="G224" s="2">
        <v>1016</v>
      </c>
      <c r="H224" s="2">
        <v>0</v>
      </c>
      <c r="I224" s="2">
        <v>0</v>
      </c>
      <c r="J224" s="2">
        <v>684</v>
      </c>
      <c r="K224" s="2">
        <v>566.79999999999995</v>
      </c>
      <c r="L224" s="2">
        <v>125</v>
      </c>
      <c r="M224" s="2">
        <v>16047.8</v>
      </c>
      <c r="N224" s="2">
        <v>2005.6</v>
      </c>
      <c r="O224" s="2">
        <v>1570.44</v>
      </c>
      <c r="P224" s="2">
        <v>4136.26</v>
      </c>
      <c r="Q224" s="2">
        <v>7712.3</v>
      </c>
      <c r="R224" s="2">
        <v>8335.5</v>
      </c>
    </row>
    <row r="225" spans="1:18" x14ac:dyDescent="0.2">
      <c r="A225" s="4" t="s">
        <v>365</v>
      </c>
      <c r="B225" s="20" t="s">
        <v>366</v>
      </c>
      <c r="C225" s="2">
        <v>11279.1</v>
      </c>
      <c r="D225" s="2">
        <v>0</v>
      </c>
      <c r="E225" s="2">
        <v>0</v>
      </c>
      <c r="F225" s="2">
        <v>0</v>
      </c>
      <c r="G225" s="2">
        <v>737</v>
      </c>
      <c r="H225" s="2">
        <v>0</v>
      </c>
      <c r="I225" s="2">
        <v>0</v>
      </c>
      <c r="J225" s="2">
        <v>455</v>
      </c>
      <c r="K225" s="2">
        <v>425.1</v>
      </c>
      <c r="L225" s="2">
        <v>0</v>
      </c>
      <c r="M225" s="2">
        <v>12896.2</v>
      </c>
      <c r="N225" s="2">
        <v>1341.24</v>
      </c>
      <c r="O225" s="2">
        <v>1297.0999999999999</v>
      </c>
      <c r="P225" s="2">
        <v>107.17999999999999</v>
      </c>
      <c r="Q225" s="2">
        <v>2745.52</v>
      </c>
      <c r="R225" s="2">
        <v>10140.5</v>
      </c>
    </row>
    <row r="226" spans="1:18" x14ac:dyDescent="0.2">
      <c r="A226" s="4" t="s">
        <v>367</v>
      </c>
      <c r="B226" s="20" t="s">
        <v>368</v>
      </c>
      <c r="C226" s="2">
        <v>13656</v>
      </c>
      <c r="D226" s="2">
        <v>0</v>
      </c>
      <c r="E226" s="2">
        <v>0</v>
      </c>
      <c r="F226" s="2">
        <v>0</v>
      </c>
      <c r="G226" s="2">
        <v>1016</v>
      </c>
      <c r="H226" s="2">
        <v>0</v>
      </c>
      <c r="I226" s="2">
        <v>0</v>
      </c>
      <c r="J226" s="2">
        <v>684</v>
      </c>
      <c r="K226" s="2">
        <v>425.1</v>
      </c>
      <c r="L226" s="2">
        <v>0</v>
      </c>
      <c r="M226" s="2">
        <v>15781.1</v>
      </c>
      <c r="N226" s="2">
        <v>1948.64</v>
      </c>
      <c r="O226" s="2">
        <v>1570.44</v>
      </c>
      <c r="P226" s="2">
        <v>6561.02</v>
      </c>
      <c r="Q226" s="2">
        <v>10080.1</v>
      </c>
      <c r="R226" s="2">
        <v>5701</v>
      </c>
    </row>
    <row r="227" spans="1:18" x14ac:dyDescent="0.2">
      <c r="A227" s="4" t="s">
        <v>369</v>
      </c>
      <c r="B227" s="20" t="s">
        <v>370</v>
      </c>
      <c r="C227" s="2">
        <v>11279.1</v>
      </c>
      <c r="D227" s="2">
        <v>0</v>
      </c>
      <c r="E227" s="2">
        <v>200</v>
      </c>
      <c r="F227" s="2">
        <v>0</v>
      </c>
      <c r="G227" s="2">
        <v>737</v>
      </c>
      <c r="H227" s="2">
        <v>0</v>
      </c>
      <c r="I227" s="2">
        <v>0</v>
      </c>
      <c r="J227" s="2">
        <v>455</v>
      </c>
      <c r="K227" s="2">
        <v>283.39999999999998</v>
      </c>
      <c r="L227" s="2">
        <v>0</v>
      </c>
      <c r="M227" s="2">
        <v>12954.5</v>
      </c>
      <c r="N227" s="2">
        <v>1156.49</v>
      </c>
      <c r="O227" s="2">
        <v>1297.0999999999999</v>
      </c>
      <c r="P227" s="2">
        <v>7962</v>
      </c>
      <c r="Q227" s="2">
        <v>10415.59</v>
      </c>
      <c r="R227" s="2">
        <v>1411</v>
      </c>
    </row>
    <row r="228" spans="1:18" x14ac:dyDescent="0.2">
      <c r="A228" s="4" t="s">
        <v>371</v>
      </c>
      <c r="B228" s="20" t="s">
        <v>372</v>
      </c>
      <c r="C228" s="2">
        <v>11279.1</v>
      </c>
      <c r="D228" s="2">
        <v>0</v>
      </c>
      <c r="E228" s="2">
        <v>200</v>
      </c>
      <c r="F228" s="2">
        <v>0</v>
      </c>
      <c r="G228" s="2">
        <v>737</v>
      </c>
      <c r="H228" s="2">
        <v>0</v>
      </c>
      <c r="I228" s="2">
        <v>0</v>
      </c>
      <c r="J228" s="2">
        <v>455</v>
      </c>
      <c r="K228" s="2">
        <v>283.39999999999998</v>
      </c>
      <c r="L228" s="2">
        <v>0</v>
      </c>
      <c r="M228" s="2">
        <v>12954.5</v>
      </c>
      <c r="N228" s="2">
        <v>1353.52</v>
      </c>
      <c r="O228" s="2">
        <v>1297.0999999999999</v>
      </c>
      <c r="P228" s="2">
        <v>3937.88</v>
      </c>
      <c r="Q228" s="2">
        <v>6588.5</v>
      </c>
      <c r="R228" s="2">
        <v>6366</v>
      </c>
    </row>
    <row r="229" spans="1:18" x14ac:dyDescent="0.2">
      <c r="A229" s="4" t="s">
        <v>373</v>
      </c>
      <c r="B229" s="20" t="s">
        <v>374</v>
      </c>
      <c r="C229" s="2">
        <v>13656</v>
      </c>
      <c r="D229" s="2">
        <v>910.4</v>
      </c>
      <c r="E229" s="2">
        <v>0</v>
      </c>
      <c r="F229" s="2">
        <v>0</v>
      </c>
      <c r="G229" s="2">
        <v>1016</v>
      </c>
      <c r="H229" s="2">
        <v>0</v>
      </c>
      <c r="I229" s="2">
        <v>0</v>
      </c>
      <c r="J229" s="2">
        <v>684</v>
      </c>
      <c r="K229" s="2">
        <v>283.39999999999998</v>
      </c>
      <c r="L229" s="2">
        <v>0</v>
      </c>
      <c r="M229" s="2">
        <v>16549.8</v>
      </c>
      <c r="N229" s="2">
        <v>2022.6</v>
      </c>
      <c r="O229" s="2">
        <v>1570.44</v>
      </c>
      <c r="P229" s="2">
        <v>5010.76</v>
      </c>
      <c r="Q229" s="2">
        <v>8603.7999999999993</v>
      </c>
      <c r="R229" s="2">
        <v>7946</v>
      </c>
    </row>
    <row r="230" spans="1:18" x14ac:dyDescent="0.2">
      <c r="A230" s="4" t="s">
        <v>591</v>
      </c>
      <c r="B230" s="20" t="s">
        <v>592</v>
      </c>
      <c r="C230" s="2">
        <v>13656</v>
      </c>
      <c r="D230" s="2">
        <v>0</v>
      </c>
      <c r="E230" s="2">
        <v>0</v>
      </c>
      <c r="F230" s="2">
        <v>0</v>
      </c>
      <c r="G230" s="2">
        <v>1016</v>
      </c>
      <c r="H230" s="2">
        <v>0</v>
      </c>
      <c r="I230" s="2">
        <v>0</v>
      </c>
      <c r="J230" s="2">
        <v>342</v>
      </c>
      <c r="K230" s="2">
        <v>283.39999999999998</v>
      </c>
      <c r="L230" s="2">
        <v>8193.6</v>
      </c>
      <c r="M230" s="2">
        <v>23491</v>
      </c>
      <c r="N230" s="2">
        <v>1845.32</v>
      </c>
      <c r="O230" s="2">
        <v>1570.44</v>
      </c>
      <c r="P230" s="2">
        <v>136.64000000000001</v>
      </c>
      <c r="Q230" s="2">
        <v>3552.4</v>
      </c>
      <c r="R230" s="2">
        <v>11745</v>
      </c>
    </row>
    <row r="231" spans="1:18" x14ac:dyDescent="0.2">
      <c r="A231" s="4" t="s">
        <v>375</v>
      </c>
      <c r="B231" s="20" t="s">
        <v>376</v>
      </c>
      <c r="C231" s="2">
        <v>13656</v>
      </c>
      <c r="D231" s="2">
        <v>0</v>
      </c>
      <c r="E231" s="2">
        <v>0</v>
      </c>
      <c r="F231" s="2">
        <v>0</v>
      </c>
      <c r="G231" s="2">
        <v>1016</v>
      </c>
      <c r="H231" s="2">
        <v>0</v>
      </c>
      <c r="I231" s="2">
        <v>0</v>
      </c>
      <c r="J231" s="2">
        <v>684</v>
      </c>
      <c r="K231" s="2">
        <v>283.39999999999998</v>
      </c>
      <c r="L231" s="2">
        <v>0</v>
      </c>
      <c r="M231" s="2">
        <v>15639.4</v>
      </c>
      <c r="N231" s="2">
        <v>1916.62</v>
      </c>
      <c r="O231" s="2">
        <v>1570.44</v>
      </c>
      <c r="P231" s="2">
        <v>5208.6200000000008</v>
      </c>
      <c r="Q231" s="2">
        <v>8695.68</v>
      </c>
      <c r="R231" s="2">
        <v>6935.5</v>
      </c>
    </row>
    <row r="232" spans="1:18" x14ac:dyDescent="0.2">
      <c r="A232" s="4" t="s">
        <v>377</v>
      </c>
      <c r="B232" s="20" t="s">
        <v>378</v>
      </c>
      <c r="C232" s="2">
        <v>13656</v>
      </c>
      <c r="D232" s="2">
        <v>0</v>
      </c>
      <c r="E232" s="2">
        <v>0</v>
      </c>
      <c r="F232" s="2">
        <v>0</v>
      </c>
      <c r="G232" s="2">
        <v>1016</v>
      </c>
      <c r="H232" s="2">
        <v>0</v>
      </c>
      <c r="I232" s="2">
        <v>0</v>
      </c>
      <c r="J232" s="2">
        <v>684</v>
      </c>
      <c r="K232" s="2">
        <v>283.39999999999998</v>
      </c>
      <c r="L232" s="2">
        <v>0</v>
      </c>
      <c r="M232" s="2">
        <v>15639.4</v>
      </c>
      <c r="N232" s="2">
        <v>1918.38</v>
      </c>
      <c r="O232" s="2">
        <v>1570.44</v>
      </c>
      <c r="P232" s="2">
        <v>2736.58</v>
      </c>
      <c r="Q232" s="2">
        <v>6225.4</v>
      </c>
      <c r="R232" s="2">
        <v>9414</v>
      </c>
    </row>
    <row r="233" spans="1:18" x14ac:dyDescent="0.2">
      <c r="A233" s="4" t="s">
        <v>379</v>
      </c>
      <c r="B233" s="20" t="s">
        <v>380</v>
      </c>
      <c r="C233" s="2">
        <v>13656</v>
      </c>
      <c r="D233" s="2">
        <v>0</v>
      </c>
      <c r="E233" s="2">
        <v>0</v>
      </c>
      <c r="F233" s="2">
        <v>0</v>
      </c>
      <c r="G233" s="2">
        <v>1016</v>
      </c>
      <c r="H233" s="2">
        <v>0</v>
      </c>
      <c r="I233" s="2">
        <v>0</v>
      </c>
      <c r="J233" s="2">
        <v>684</v>
      </c>
      <c r="K233" s="2">
        <v>0</v>
      </c>
      <c r="L233" s="2">
        <v>0</v>
      </c>
      <c r="M233" s="2">
        <v>15356</v>
      </c>
      <c r="N233" s="2">
        <v>1760.61</v>
      </c>
      <c r="O233" s="2">
        <v>1570.44</v>
      </c>
      <c r="P233" s="2">
        <v>2940.75</v>
      </c>
      <c r="Q233" s="2">
        <v>6271.8</v>
      </c>
      <c r="R233" s="2">
        <v>8629</v>
      </c>
    </row>
    <row r="234" spans="1:18" x14ac:dyDescent="0.2">
      <c r="A234" s="4" t="s">
        <v>381</v>
      </c>
      <c r="B234" s="20" t="s">
        <v>382</v>
      </c>
      <c r="C234" s="2">
        <v>13656</v>
      </c>
      <c r="D234" s="2">
        <v>0</v>
      </c>
      <c r="E234" s="2">
        <v>0</v>
      </c>
      <c r="F234" s="2">
        <v>0</v>
      </c>
      <c r="G234" s="2">
        <v>1016</v>
      </c>
      <c r="H234" s="2">
        <v>0</v>
      </c>
      <c r="I234" s="2">
        <v>0</v>
      </c>
      <c r="J234" s="2">
        <v>661.2</v>
      </c>
      <c r="K234" s="2">
        <v>0</v>
      </c>
      <c r="L234" s="2">
        <v>0</v>
      </c>
      <c r="M234" s="2">
        <v>15333.2</v>
      </c>
      <c r="N234" s="2">
        <v>1755.74</v>
      </c>
      <c r="O234" s="2">
        <v>1570.44</v>
      </c>
      <c r="P234" s="2">
        <v>136.82</v>
      </c>
      <c r="Q234" s="2">
        <v>3463</v>
      </c>
      <c r="R234" s="2">
        <v>11415</v>
      </c>
    </row>
    <row r="235" spans="1:18" x14ac:dyDescent="0.2">
      <c r="A235" s="4" t="s">
        <v>383</v>
      </c>
      <c r="B235" s="20" t="s">
        <v>384</v>
      </c>
      <c r="C235" s="2">
        <v>13656</v>
      </c>
      <c r="D235" s="2">
        <v>910.4</v>
      </c>
      <c r="E235" s="2">
        <v>0</v>
      </c>
      <c r="F235" s="2">
        <v>0</v>
      </c>
      <c r="G235" s="2">
        <v>1016</v>
      </c>
      <c r="H235" s="2">
        <v>0</v>
      </c>
      <c r="I235" s="2">
        <v>0</v>
      </c>
      <c r="J235" s="2">
        <v>684</v>
      </c>
      <c r="K235" s="2">
        <v>0</v>
      </c>
      <c r="L235" s="2">
        <v>0</v>
      </c>
      <c r="M235" s="2">
        <v>16266.4</v>
      </c>
      <c r="N235" s="2">
        <v>1962.07</v>
      </c>
      <c r="O235" s="2">
        <v>1570.44</v>
      </c>
      <c r="P235" s="2">
        <v>986.39</v>
      </c>
      <c r="Q235" s="2">
        <v>4518.8999999999996</v>
      </c>
      <c r="R235" s="2">
        <v>11747.5</v>
      </c>
    </row>
    <row r="236" spans="1:18" x14ac:dyDescent="0.2">
      <c r="A236" s="4" t="s">
        <v>385</v>
      </c>
      <c r="B236" s="20" t="s">
        <v>540</v>
      </c>
      <c r="C236" s="2">
        <v>13656</v>
      </c>
      <c r="D236" s="2">
        <v>0</v>
      </c>
      <c r="E236" s="2">
        <v>0</v>
      </c>
      <c r="F236" s="2">
        <v>0</v>
      </c>
      <c r="G236" s="2">
        <v>1016</v>
      </c>
      <c r="H236" s="2">
        <v>0</v>
      </c>
      <c r="I236" s="2">
        <v>0</v>
      </c>
      <c r="J236" s="2">
        <v>684</v>
      </c>
      <c r="K236" s="2">
        <v>0</v>
      </c>
      <c r="L236" s="2">
        <v>0</v>
      </c>
      <c r="M236" s="2">
        <v>15356</v>
      </c>
      <c r="N236" s="2">
        <v>1856.35</v>
      </c>
      <c r="O236" s="2">
        <v>1570.44</v>
      </c>
      <c r="P236" s="2">
        <v>1636.26</v>
      </c>
      <c r="Q236" s="2">
        <v>5063.05</v>
      </c>
      <c r="R236" s="2">
        <v>10286</v>
      </c>
    </row>
    <row r="237" spans="1:18" x14ac:dyDescent="0.2">
      <c r="A237" s="4" t="s">
        <v>387</v>
      </c>
      <c r="B237" s="20" t="s">
        <v>388</v>
      </c>
      <c r="C237" s="2">
        <v>13056</v>
      </c>
      <c r="D237" s="2">
        <v>870.4</v>
      </c>
      <c r="E237" s="2">
        <v>0</v>
      </c>
      <c r="F237" s="2">
        <v>0</v>
      </c>
      <c r="G237" s="2">
        <v>1016</v>
      </c>
      <c r="H237" s="2">
        <v>0</v>
      </c>
      <c r="I237" s="2">
        <v>388.05</v>
      </c>
      <c r="J237" s="2">
        <v>684</v>
      </c>
      <c r="K237" s="2">
        <v>0</v>
      </c>
      <c r="L237" s="2">
        <v>0</v>
      </c>
      <c r="M237" s="2">
        <v>16014.449999999999</v>
      </c>
      <c r="N237" s="2">
        <v>1773.84</v>
      </c>
      <c r="O237" s="2">
        <v>1501.44</v>
      </c>
      <c r="P237" s="2">
        <v>5379.9699999999993</v>
      </c>
      <c r="Q237" s="2">
        <v>8655.25</v>
      </c>
      <c r="R237" s="2">
        <v>6924</v>
      </c>
    </row>
    <row r="238" spans="1:18" x14ac:dyDescent="0.2">
      <c r="A238" s="4" t="s">
        <v>389</v>
      </c>
      <c r="B238" s="20" t="s">
        <v>390</v>
      </c>
      <c r="C238" s="2">
        <v>13656</v>
      </c>
      <c r="D238" s="2">
        <v>0</v>
      </c>
      <c r="E238" s="2">
        <v>0</v>
      </c>
      <c r="F238" s="2">
        <v>0</v>
      </c>
      <c r="G238" s="2">
        <v>1016</v>
      </c>
      <c r="H238" s="2">
        <v>0</v>
      </c>
      <c r="I238" s="2">
        <v>0</v>
      </c>
      <c r="J238" s="2">
        <v>182.4</v>
      </c>
      <c r="K238" s="2">
        <v>0</v>
      </c>
      <c r="L238" s="2">
        <v>10014.4</v>
      </c>
      <c r="M238" s="2">
        <v>24868.799999999999</v>
      </c>
      <c r="N238" s="2">
        <v>1847.93</v>
      </c>
      <c r="O238" s="2">
        <v>1570.44</v>
      </c>
      <c r="P238" s="2">
        <v>0.03</v>
      </c>
      <c r="Q238" s="2">
        <v>3418.4</v>
      </c>
      <c r="R238" s="2">
        <v>11436</v>
      </c>
    </row>
    <row r="239" spans="1:18" x14ac:dyDescent="0.2">
      <c r="A239" s="4" t="s">
        <v>391</v>
      </c>
      <c r="B239" s="20" t="s">
        <v>392</v>
      </c>
      <c r="C239" s="2">
        <v>13656</v>
      </c>
      <c r="D239" s="2">
        <v>910.4</v>
      </c>
      <c r="E239" s="2">
        <v>0</v>
      </c>
      <c r="F239" s="2">
        <v>0</v>
      </c>
      <c r="G239" s="2">
        <v>1016</v>
      </c>
      <c r="H239" s="2">
        <v>0</v>
      </c>
      <c r="I239" s="2">
        <v>0</v>
      </c>
      <c r="J239" s="2">
        <v>684</v>
      </c>
      <c r="K239" s="2">
        <v>0</v>
      </c>
      <c r="L239" s="2">
        <v>0</v>
      </c>
      <c r="M239" s="2">
        <v>16266.4</v>
      </c>
      <c r="N239" s="2">
        <v>1962.07</v>
      </c>
      <c r="O239" s="2">
        <v>1570.44</v>
      </c>
      <c r="P239" s="2">
        <v>-0.11</v>
      </c>
      <c r="Q239" s="2">
        <v>3532.4</v>
      </c>
      <c r="R239" s="2">
        <v>12734</v>
      </c>
    </row>
    <row r="240" spans="1:18" x14ac:dyDescent="0.2">
      <c r="A240" s="4" t="s">
        <v>393</v>
      </c>
      <c r="B240" s="20" t="s">
        <v>394</v>
      </c>
      <c r="C240" s="2">
        <v>13656</v>
      </c>
      <c r="D240" s="2">
        <v>0</v>
      </c>
      <c r="E240" s="2">
        <v>0</v>
      </c>
      <c r="F240" s="2">
        <v>0</v>
      </c>
      <c r="G240" s="2">
        <v>1016</v>
      </c>
      <c r="H240" s="2">
        <v>0</v>
      </c>
      <c r="I240" s="2">
        <v>0</v>
      </c>
      <c r="J240" s="2">
        <v>684</v>
      </c>
      <c r="K240" s="2">
        <v>0</v>
      </c>
      <c r="L240" s="2">
        <v>0</v>
      </c>
      <c r="M240" s="2">
        <v>15356</v>
      </c>
      <c r="N240" s="2">
        <v>1857.84</v>
      </c>
      <c r="O240" s="2">
        <v>1570.44</v>
      </c>
      <c r="P240" s="2">
        <v>0.22</v>
      </c>
      <c r="Q240" s="2">
        <v>3428.5</v>
      </c>
      <c r="R240" s="2">
        <v>11927.5</v>
      </c>
    </row>
    <row r="241" spans="1:18" x14ac:dyDescent="0.2">
      <c r="A241" s="4" t="s">
        <v>395</v>
      </c>
      <c r="B241" s="20" t="s">
        <v>396</v>
      </c>
      <c r="C241" s="2">
        <v>13656</v>
      </c>
      <c r="D241" s="2">
        <v>910.4</v>
      </c>
      <c r="E241" s="2">
        <v>0</v>
      </c>
      <c r="F241" s="2">
        <v>0</v>
      </c>
      <c r="G241" s="2">
        <v>1016</v>
      </c>
      <c r="H241" s="2">
        <v>0</v>
      </c>
      <c r="I241" s="2">
        <v>0</v>
      </c>
      <c r="J241" s="2">
        <v>501.6</v>
      </c>
      <c r="K241" s="2">
        <v>0</v>
      </c>
      <c r="L241" s="2">
        <v>1365.6</v>
      </c>
      <c r="M241" s="2">
        <v>17449.599999999999</v>
      </c>
      <c r="N241" s="2">
        <v>1823.71</v>
      </c>
      <c r="O241" s="2">
        <v>1570.44</v>
      </c>
      <c r="P241" s="2">
        <v>0.03</v>
      </c>
      <c r="Q241" s="2">
        <v>3394.18</v>
      </c>
      <c r="R241" s="2">
        <v>12224.5</v>
      </c>
    </row>
    <row r="242" spans="1:18" x14ac:dyDescent="0.2">
      <c r="A242" s="4" t="s">
        <v>397</v>
      </c>
      <c r="B242" s="20" t="s">
        <v>398</v>
      </c>
      <c r="C242" s="2">
        <v>13656</v>
      </c>
      <c r="D242" s="2">
        <v>910.4</v>
      </c>
      <c r="E242" s="2">
        <v>0</v>
      </c>
      <c r="F242" s="2">
        <v>0</v>
      </c>
      <c r="G242" s="2">
        <v>1016</v>
      </c>
      <c r="H242" s="2">
        <v>0</v>
      </c>
      <c r="I242" s="2">
        <v>0</v>
      </c>
      <c r="J242" s="2">
        <v>615.6</v>
      </c>
      <c r="K242" s="2">
        <v>0</v>
      </c>
      <c r="L242" s="2">
        <v>8193.6</v>
      </c>
      <c r="M242" s="2">
        <v>24391.599999999999</v>
      </c>
      <c r="N242" s="2">
        <v>1947.46</v>
      </c>
      <c r="O242" s="2">
        <v>1570.44</v>
      </c>
      <c r="P242" s="2">
        <v>0.1</v>
      </c>
      <c r="Q242" s="2">
        <v>3518</v>
      </c>
      <c r="R242" s="2">
        <v>12680</v>
      </c>
    </row>
    <row r="243" spans="1:18" x14ac:dyDescent="0.2">
      <c r="A243" s="4" t="s">
        <v>593</v>
      </c>
      <c r="B243" s="20" t="s">
        <v>594</v>
      </c>
      <c r="C243" s="2">
        <v>13656</v>
      </c>
      <c r="D243" s="2">
        <v>0</v>
      </c>
      <c r="E243" s="2">
        <v>0</v>
      </c>
      <c r="F243" s="2">
        <v>0</v>
      </c>
      <c r="G243" s="2">
        <v>1016</v>
      </c>
      <c r="H243" s="2">
        <v>0</v>
      </c>
      <c r="I243" s="2">
        <v>0</v>
      </c>
      <c r="J243" s="2">
        <v>684</v>
      </c>
      <c r="K243" s="2">
        <v>0</v>
      </c>
      <c r="L243" s="2">
        <v>0</v>
      </c>
      <c r="M243" s="2">
        <v>15356</v>
      </c>
      <c r="N243" s="2">
        <v>1857.84</v>
      </c>
      <c r="O243" s="2">
        <v>1570.44</v>
      </c>
      <c r="P243" s="2">
        <v>-0.28000000000000003</v>
      </c>
      <c r="Q243" s="2">
        <v>3428</v>
      </c>
      <c r="R243" s="2">
        <v>11928</v>
      </c>
    </row>
    <row r="244" spans="1:18" x14ac:dyDescent="0.2">
      <c r="A244" s="4" t="s">
        <v>399</v>
      </c>
      <c r="B244" s="20" t="s">
        <v>400</v>
      </c>
      <c r="C244" s="2">
        <v>13656</v>
      </c>
      <c r="D244" s="2">
        <v>0</v>
      </c>
      <c r="E244" s="2">
        <v>0</v>
      </c>
      <c r="F244" s="2">
        <v>0</v>
      </c>
      <c r="G244" s="2">
        <v>1016</v>
      </c>
      <c r="H244" s="2">
        <v>0</v>
      </c>
      <c r="I244" s="2">
        <v>0</v>
      </c>
      <c r="J244" s="2">
        <v>684</v>
      </c>
      <c r="K244" s="2">
        <v>0</v>
      </c>
      <c r="L244" s="2">
        <v>0</v>
      </c>
      <c r="M244" s="2">
        <v>15356</v>
      </c>
      <c r="N244" s="2">
        <v>1857.84</v>
      </c>
      <c r="O244" s="2">
        <v>1570.44</v>
      </c>
      <c r="P244" s="2">
        <v>-0.28000000000000003</v>
      </c>
      <c r="Q244" s="2">
        <v>3428</v>
      </c>
      <c r="R244" s="2">
        <v>11928</v>
      </c>
    </row>
    <row r="245" spans="1:18" s="26" customFormat="1" x14ac:dyDescent="0.2">
      <c r="A245" s="11" t="s">
        <v>538</v>
      </c>
      <c r="C245" s="26" t="s">
        <v>39</v>
      </c>
      <c r="D245" s="26" t="s">
        <v>39</v>
      </c>
      <c r="E245" s="26" t="s">
        <v>39</v>
      </c>
      <c r="F245" s="26" t="s">
        <v>39</v>
      </c>
      <c r="G245" s="26" t="s">
        <v>39</v>
      </c>
      <c r="H245" s="26" t="s">
        <v>39</v>
      </c>
      <c r="I245" s="26" t="s">
        <v>39</v>
      </c>
      <c r="J245" s="26" t="s">
        <v>39</v>
      </c>
      <c r="K245" s="26" t="s">
        <v>39</v>
      </c>
      <c r="L245" s="26" t="s">
        <v>39</v>
      </c>
      <c r="M245" s="26" t="s">
        <v>39</v>
      </c>
      <c r="N245" s="26" t="s">
        <v>39</v>
      </c>
      <c r="O245" s="26" t="s">
        <v>39</v>
      </c>
      <c r="P245" s="2">
        <v>0</v>
      </c>
      <c r="Q245" s="26" t="s">
        <v>39</v>
      </c>
      <c r="R245" s="26" t="s">
        <v>39</v>
      </c>
    </row>
    <row r="246" spans="1:18" x14ac:dyDescent="0.2">
      <c r="C246" s="15"/>
      <c r="D246" s="15">
        <v>6332.8</v>
      </c>
      <c r="E246" s="15">
        <v>400</v>
      </c>
      <c r="F246" s="15">
        <v>0</v>
      </c>
      <c r="G246" s="15">
        <v>22252</v>
      </c>
      <c r="H246" s="15">
        <v>0</v>
      </c>
      <c r="I246" s="15">
        <v>388.05</v>
      </c>
      <c r="J246" s="15">
        <v>13698.8</v>
      </c>
      <c r="K246" s="15">
        <v>4392.7</v>
      </c>
      <c r="L246" s="2">
        <v>28017.200000000001</v>
      </c>
      <c r="M246" s="2">
        <v>75481.549999999988</v>
      </c>
      <c r="N246" s="15">
        <v>41278.300000000003</v>
      </c>
      <c r="O246" s="15">
        <v>34957.760000000002</v>
      </c>
      <c r="P246" s="2">
        <v>59728.54</v>
      </c>
      <c r="Q246" s="15">
        <v>135964.6</v>
      </c>
      <c r="R246" s="15">
        <v>212755</v>
      </c>
    </row>
    <row r="247" spans="1:18" x14ac:dyDescent="0.2">
      <c r="L247" s="2"/>
      <c r="M247" s="2"/>
      <c r="P247" s="2">
        <v>0</v>
      </c>
    </row>
    <row r="248" spans="1:18" x14ac:dyDescent="0.2">
      <c r="A248" s="10" t="s">
        <v>407</v>
      </c>
      <c r="L248" s="2"/>
      <c r="M248" s="2"/>
      <c r="P248" s="2">
        <v>0</v>
      </c>
    </row>
    <row r="249" spans="1:18" x14ac:dyDescent="0.2">
      <c r="A249" s="4" t="s">
        <v>514</v>
      </c>
      <c r="B249" s="20" t="s">
        <v>515</v>
      </c>
      <c r="C249" s="2">
        <v>11279.1</v>
      </c>
      <c r="D249" s="2">
        <v>0</v>
      </c>
      <c r="E249" s="2">
        <v>0</v>
      </c>
      <c r="F249" s="2">
        <v>0</v>
      </c>
      <c r="G249" s="2">
        <v>737</v>
      </c>
      <c r="H249" s="2">
        <v>0</v>
      </c>
      <c r="I249" s="2">
        <v>0</v>
      </c>
      <c r="J249" s="2">
        <v>455</v>
      </c>
      <c r="K249" s="2">
        <v>850.2</v>
      </c>
      <c r="L249" s="2">
        <v>0</v>
      </c>
      <c r="M249" s="2">
        <v>13321.300000000001</v>
      </c>
      <c r="N249" s="2">
        <v>1423.22</v>
      </c>
      <c r="O249" s="2">
        <v>1297.0999999999999</v>
      </c>
      <c r="P249" s="2">
        <v>112.48</v>
      </c>
      <c r="Q249" s="2">
        <v>2832.8</v>
      </c>
      <c r="R249" s="2">
        <v>10488.5</v>
      </c>
    </row>
    <row r="250" spans="1:18" x14ac:dyDescent="0.2">
      <c r="A250" s="4" t="s">
        <v>408</v>
      </c>
      <c r="B250" s="20" t="s">
        <v>409</v>
      </c>
      <c r="C250" s="2">
        <v>13656</v>
      </c>
      <c r="D250" s="2">
        <v>910.4</v>
      </c>
      <c r="E250" s="2">
        <v>0</v>
      </c>
      <c r="F250" s="2">
        <v>0</v>
      </c>
      <c r="G250" s="2">
        <v>1016</v>
      </c>
      <c r="H250" s="2">
        <v>0</v>
      </c>
      <c r="I250" s="2">
        <v>0</v>
      </c>
      <c r="J250" s="2">
        <v>684</v>
      </c>
      <c r="K250" s="2">
        <v>708.5</v>
      </c>
      <c r="L250" s="2">
        <v>125</v>
      </c>
      <c r="M250" s="2">
        <v>17099.900000000001</v>
      </c>
      <c r="N250" s="2">
        <v>2137.81</v>
      </c>
      <c r="O250" s="2">
        <v>1570.44</v>
      </c>
      <c r="P250" s="2">
        <v>6156.4000000000005</v>
      </c>
      <c r="Q250" s="2">
        <v>9864.65</v>
      </c>
      <c r="R250" s="2">
        <v>7224.5</v>
      </c>
    </row>
    <row r="251" spans="1:18" x14ac:dyDescent="0.2">
      <c r="A251" s="4" t="s">
        <v>410</v>
      </c>
      <c r="B251" s="20" t="s">
        <v>411</v>
      </c>
      <c r="C251" s="2">
        <v>11279.1</v>
      </c>
      <c r="D251" s="2">
        <v>0</v>
      </c>
      <c r="E251" s="2">
        <v>400</v>
      </c>
      <c r="F251" s="2">
        <v>0</v>
      </c>
      <c r="G251" s="2">
        <v>737</v>
      </c>
      <c r="H251" s="2">
        <v>0</v>
      </c>
      <c r="I251" s="2">
        <v>0</v>
      </c>
      <c r="J251" s="2">
        <v>455</v>
      </c>
      <c r="K251" s="2">
        <v>566.79999999999995</v>
      </c>
      <c r="L251" s="2">
        <v>0</v>
      </c>
      <c r="M251" s="2">
        <v>13437.9</v>
      </c>
      <c r="N251" s="2">
        <v>1448.14</v>
      </c>
      <c r="O251" s="2">
        <v>1297.0999999999999</v>
      </c>
      <c r="P251" s="2">
        <v>112.66</v>
      </c>
      <c r="Q251" s="2">
        <v>2857.9</v>
      </c>
      <c r="R251" s="2">
        <v>10580</v>
      </c>
    </row>
    <row r="252" spans="1:18" x14ac:dyDescent="0.2">
      <c r="A252" s="4" t="s">
        <v>412</v>
      </c>
      <c r="B252" s="20" t="s">
        <v>413</v>
      </c>
      <c r="C252" s="2">
        <v>13656</v>
      </c>
      <c r="D252" s="2">
        <v>910.4</v>
      </c>
      <c r="E252" s="2">
        <v>0</v>
      </c>
      <c r="F252" s="2">
        <v>0</v>
      </c>
      <c r="G252" s="2">
        <v>1016</v>
      </c>
      <c r="H252" s="2">
        <v>0</v>
      </c>
      <c r="I252" s="2">
        <v>0</v>
      </c>
      <c r="J252" s="2">
        <v>684</v>
      </c>
      <c r="K252" s="2">
        <v>566.79999999999995</v>
      </c>
      <c r="L252" s="2">
        <v>0</v>
      </c>
      <c r="M252" s="2">
        <v>16833.2</v>
      </c>
      <c r="N252" s="2">
        <v>1985.9</v>
      </c>
      <c r="O252" s="2">
        <v>1570.44</v>
      </c>
      <c r="P252" s="2">
        <v>136.16</v>
      </c>
      <c r="Q252" s="2">
        <v>3692.5</v>
      </c>
      <c r="R252" s="2">
        <v>12685.5</v>
      </c>
    </row>
    <row r="253" spans="1:18" x14ac:dyDescent="0.2">
      <c r="A253" s="4" t="s">
        <v>414</v>
      </c>
      <c r="B253" s="20" t="s">
        <v>415</v>
      </c>
      <c r="C253" s="2">
        <v>13656</v>
      </c>
      <c r="D253" s="2">
        <v>0</v>
      </c>
      <c r="E253" s="2">
        <v>0</v>
      </c>
      <c r="F253" s="2">
        <v>0</v>
      </c>
      <c r="G253" s="2">
        <v>1016</v>
      </c>
      <c r="H253" s="2">
        <v>0</v>
      </c>
      <c r="I253" s="2">
        <v>0</v>
      </c>
      <c r="J253" s="2">
        <v>684</v>
      </c>
      <c r="K253" s="2">
        <v>283.39999999999998</v>
      </c>
      <c r="L253" s="2">
        <v>0</v>
      </c>
      <c r="M253" s="2">
        <v>15639.4</v>
      </c>
      <c r="N253" s="2">
        <v>1918.38</v>
      </c>
      <c r="O253" s="2">
        <v>1570.44</v>
      </c>
      <c r="P253" s="2">
        <v>4254.5800000000008</v>
      </c>
      <c r="Q253" s="2">
        <v>7743.4</v>
      </c>
      <c r="R253" s="2">
        <v>7896</v>
      </c>
    </row>
    <row r="254" spans="1:18" x14ac:dyDescent="0.2">
      <c r="A254" s="4" t="s">
        <v>416</v>
      </c>
      <c r="B254" s="20" t="s">
        <v>417</v>
      </c>
      <c r="C254" s="2">
        <v>11279.1</v>
      </c>
      <c r="D254" s="2">
        <v>0</v>
      </c>
      <c r="E254" s="2">
        <v>0</v>
      </c>
      <c r="F254" s="2">
        <v>0</v>
      </c>
      <c r="G254" s="2">
        <v>737</v>
      </c>
      <c r="H254" s="2">
        <v>0</v>
      </c>
      <c r="I254" s="2">
        <v>0</v>
      </c>
      <c r="J254" s="2">
        <v>455</v>
      </c>
      <c r="K254" s="2">
        <v>283.39999999999998</v>
      </c>
      <c r="L254" s="2">
        <v>0</v>
      </c>
      <c r="M254" s="2">
        <v>12754.5</v>
      </c>
      <c r="N254" s="2">
        <v>1317.68</v>
      </c>
      <c r="O254" s="2">
        <v>1297.0999999999999</v>
      </c>
      <c r="P254" s="2">
        <v>5446.72</v>
      </c>
      <c r="Q254" s="2">
        <v>8061.5</v>
      </c>
      <c r="R254" s="2">
        <v>4693</v>
      </c>
    </row>
    <row r="255" spans="1:18" x14ac:dyDescent="0.2">
      <c r="A255" s="4" t="s">
        <v>418</v>
      </c>
      <c r="B255" s="20" t="s">
        <v>419</v>
      </c>
      <c r="C255" s="2">
        <v>13656</v>
      </c>
      <c r="D255" s="2">
        <v>0</v>
      </c>
      <c r="E255" s="2">
        <v>0</v>
      </c>
      <c r="F255" s="2">
        <v>0</v>
      </c>
      <c r="G255" s="2">
        <v>1016</v>
      </c>
      <c r="H255" s="2">
        <v>0</v>
      </c>
      <c r="I255" s="2">
        <v>0</v>
      </c>
      <c r="J255" s="2">
        <v>684</v>
      </c>
      <c r="K255" s="2">
        <v>283.39999999999998</v>
      </c>
      <c r="L255" s="2">
        <v>1820.8</v>
      </c>
      <c r="M255" s="2">
        <v>17460.2</v>
      </c>
      <c r="N255" s="2">
        <v>2307.3000000000002</v>
      </c>
      <c r="O255" s="2">
        <v>1570.44</v>
      </c>
      <c r="P255" s="2">
        <v>3814.46</v>
      </c>
      <c r="Q255" s="2">
        <v>7692.2</v>
      </c>
      <c r="R255" s="2">
        <v>9768</v>
      </c>
    </row>
    <row r="256" spans="1:18" x14ac:dyDescent="0.2">
      <c r="A256" s="4" t="s">
        <v>420</v>
      </c>
      <c r="B256" s="20" t="s">
        <v>421</v>
      </c>
      <c r="C256" s="2">
        <v>13656</v>
      </c>
      <c r="D256" s="2">
        <v>0</v>
      </c>
      <c r="E256" s="2">
        <v>0</v>
      </c>
      <c r="F256" s="2">
        <v>0</v>
      </c>
      <c r="G256" s="2">
        <v>1016</v>
      </c>
      <c r="H256" s="2">
        <v>0</v>
      </c>
      <c r="I256" s="2">
        <v>0</v>
      </c>
      <c r="J256" s="2">
        <v>684</v>
      </c>
      <c r="K256" s="2">
        <v>283.39999999999998</v>
      </c>
      <c r="L256" s="2">
        <v>0</v>
      </c>
      <c r="M256" s="2">
        <v>15639.4</v>
      </c>
      <c r="N256" s="2">
        <v>1918.38</v>
      </c>
      <c r="O256" s="2">
        <v>1570.44</v>
      </c>
      <c r="P256" s="2">
        <v>136.58000000000001</v>
      </c>
      <c r="Q256" s="2">
        <v>3625.4</v>
      </c>
      <c r="R256" s="2">
        <v>12014</v>
      </c>
    </row>
    <row r="257" spans="1:18" x14ac:dyDescent="0.2">
      <c r="A257" s="4" t="s">
        <v>422</v>
      </c>
      <c r="B257" s="20" t="s">
        <v>423</v>
      </c>
      <c r="C257" s="2">
        <v>13656</v>
      </c>
      <c r="D257" s="2">
        <v>910.4</v>
      </c>
      <c r="E257" s="2">
        <v>0</v>
      </c>
      <c r="F257" s="2">
        <v>0</v>
      </c>
      <c r="G257" s="2">
        <v>1016</v>
      </c>
      <c r="H257" s="2">
        <v>0</v>
      </c>
      <c r="I257" s="2">
        <v>0</v>
      </c>
      <c r="J257" s="2">
        <v>684</v>
      </c>
      <c r="K257" s="2">
        <v>283.39999999999998</v>
      </c>
      <c r="L257" s="2">
        <v>0</v>
      </c>
      <c r="M257" s="2">
        <v>16549.8</v>
      </c>
      <c r="N257" s="2">
        <v>2018.55</v>
      </c>
      <c r="O257" s="2">
        <v>1570.44</v>
      </c>
      <c r="P257" s="2">
        <v>6618.84</v>
      </c>
      <c r="Q257" s="2">
        <v>10207.83</v>
      </c>
      <c r="R257" s="2">
        <v>6323</v>
      </c>
    </row>
    <row r="258" spans="1:18" x14ac:dyDescent="0.2">
      <c r="A258" s="4" t="s">
        <v>424</v>
      </c>
      <c r="B258" s="20" t="s">
        <v>425</v>
      </c>
      <c r="C258" s="2">
        <v>11103.9</v>
      </c>
      <c r="D258" s="2">
        <v>0</v>
      </c>
      <c r="E258" s="2">
        <v>0</v>
      </c>
      <c r="F258" s="2">
        <v>0</v>
      </c>
      <c r="G258" s="2">
        <v>784</v>
      </c>
      <c r="H258" s="2">
        <v>0</v>
      </c>
      <c r="I258" s="2">
        <v>0</v>
      </c>
      <c r="J258" s="2">
        <v>499</v>
      </c>
      <c r="K258" s="2">
        <v>283.39999999999998</v>
      </c>
      <c r="L258" s="2">
        <v>0</v>
      </c>
      <c r="M258" s="2">
        <v>12670.3</v>
      </c>
      <c r="N258" s="2">
        <v>1302.58</v>
      </c>
      <c r="O258" s="2">
        <v>1276.94</v>
      </c>
      <c r="P258" s="2">
        <v>5210.78</v>
      </c>
      <c r="Q258" s="2">
        <v>7790.3</v>
      </c>
      <c r="R258" s="2">
        <v>4880</v>
      </c>
    </row>
    <row r="259" spans="1:18" x14ac:dyDescent="0.2">
      <c r="A259" s="4" t="s">
        <v>426</v>
      </c>
      <c r="B259" s="20" t="s">
        <v>427</v>
      </c>
      <c r="C259" s="2">
        <v>13656</v>
      </c>
      <c r="D259" s="2">
        <v>910.4</v>
      </c>
      <c r="E259" s="2">
        <v>0</v>
      </c>
      <c r="F259" s="2">
        <v>0</v>
      </c>
      <c r="G259" s="2">
        <v>1016</v>
      </c>
      <c r="H259" s="2">
        <v>0</v>
      </c>
      <c r="I259" s="2">
        <v>0</v>
      </c>
      <c r="J259" s="2">
        <v>684</v>
      </c>
      <c r="K259" s="2">
        <v>283.39999999999998</v>
      </c>
      <c r="L259" s="2">
        <v>910.4</v>
      </c>
      <c r="M259" s="2">
        <v>17460.2</v>
      </c>
      <c r="N259" s="2">
        <v>2213.0100000000002</v>
      </c>
      <c r="O259" s="2">
        <v>1570.44</v>
      </c>
      <c r="P259" s="2">
        <v>4624.2800000000007</v>
      </c>
      <c r="Q259" s="2">
        <v>8407.73</v>
      </c>
      <c r="R259" s="2">
        <v>9033.5</v>
      </c>
    </row>
    <row r="260" spans="1:18" x14ac:dyDescent="0.2">
      <c r="A260" s="4" t="s">
        <v>428</v>
      </c>
      <c r="B260" s="20" t="s">
        <v>429</v>
      </c>
      <c r="C260" s="2">
        <v>13656</v>
      </c>
      <c r="D260" s="2">
        <v>0</v>
      </c>
      <c r="E260" s="2">
        <v>0</v>
      </c>
      <c r="F260" s="2">
        <v>0</v>
      </c>
      <c r="G260" s="2">
        <v>1016</v>
      </c>
      <c r="H260" s="2">
        <v>0</v>
      </c>
      <c r="I260" s="2">
        <v>0</v>
      </c>
      <c r="J260" s="2">
        <v>684</v>
      </c>
      <c r="K260" s="2">
        <v>283.39999999999998</v>
      </c>
      <c r="L260" s="2">
        <v>0</v>
      </c>
      <c r="M260" s="2">
        <v>15639.4</v>
      </c>
      <c r="N260" s="2">
        <v>1915.14</v>
      </c>
      <c r="O260" s="2">
        <v>1570.44</v>
      </c>
      <c r="P260" s="2">
        <v>4359.1500000000005</v>
      </c>
      <c r="Q260" s="2">
        <v>7844.73</v>
      </c>
      <c r="R260" s="2">
        <v>7779.5</v>
      </c>
    </row>
    <row r="261" spans="1:18" x14ac:dyDescent="0.2">
      <c r="A261" s="4" t="s">
        <v>430</v>
      </c>
      <c r="B261" s="20" t="s">
        <v>431</v>
      </c>
      <c r="C261" s="2">
        <v>13656</v>
      </c>
      <c r="D261" s="2">
        <v>0</v>
      </c>
      <c r="E261" s="2">
        <v>0</v>
      </c>
      <c r="F261" s="2">
        <v>0</v>
      </c>
      <c r="G261" s="2">
        <v>1016</v>
      </c>
      <c r="H261" s="2">
        <v>0</v>
      </c>
      <c r="I261" s="2">
        <v>0</v>
      </c>
      <c r="J261" s="2">
        <v>684</v>
      </c>
      <c r="K261" s="2">
        <v>283.39999999999998</v>
      </c>
      <c r="L261" s="2">
        <v>0</v>
      </c>
      <c r="M261" s="2">
        <v>15639.4</v>
      </c>
      <c r="N261" s="2">
        <v>1918.38</v>
      </c>
      <c r="O261" s="2">
        <v>1570.44</v>
      </c>
      <c r="P261" s="2">
        <v>5990.5800000000008</v>
      </c>
      <c r="Q261" s="2">
        <v>9479.4</v>
      </c>
      <c r="R261" s="2">
        <v>6160</v>
      </c>
    </row>
    <row r="262" spans="1:18" x14ac:dyDescent="0.2">
      <c r="A262" s="4" t="s">
        <v>432</v>
      </c>
      <c r="B262" s="20" t="s">
        <v>433</v>
      </c>
      <c r="C262" s="2">
        <v>14286.9</v>
      </c>
      <c r="D262" s="2">
        <v>0</v>
      </c>
      <c r="E262" s="2">
        <v>0</v>
      </c>
      <c r="F262" s="2">
        <v>0</v>
      </c>
      <c r="G262" s="2">
        <v>788</v>
      </c>
      <c r="H262" s="2">
        <v>0</v>
      </c>
      <c r="I262" s="2">
        <v>0</v>
      </c>
      <c r="J262" s="2">
        <v>468</v>
      </c>
      <c r="K262" s="2">
        <v>283.39999999999998</v>
      </c>
      <c r="L262" s="2">
        <v>0</v>
      </c>
      <c r="M262" s="2">
        <v>15826.3</v>
      </c>
      <c r="N262" s="2">
        <v>1958.3</v>
      </c>
      <c r="O262" s="2">
        <v>1643</v>
      </c>
      <c r="P262" s="2">
        <v>1529.5</v>
      </c>
      <c r="Q262" s="2">
        <v>5130.8</v>
      </c>
      <c r="R262" s="2">
        <v>10695.5</v>
      </c>
    </row>
    <row r="263" spans="1:18" x14ac:dyDescent="0.2">
      <c r="A263" s="4" t="s">
        <v>21</v>
      </c>
      <c r="B263" s="20" t="s">
        <v>22</v>
      </c>
      <c r="C263" s="2">
        <v>13656</v>
      </c>
      <c r="D263" s="2">
        <v>910.4</v>
      </c>
      <c r="E263" s="2">
        <v>0</v>
      </c>
      <c r="F263" s="2">
        <v>0</v>
      </c>
      <c r="G263" s="2">
        <v>1016</v>
      </c>
      <c r="H263" s="2">
        <v>0</v>
      </c>
      <c r="I263" s="2">
        <v>1352.96</v>
      </c>
      <c r="J263" s="2">
        <v>684</v>
      </c>
      <c r="K263" s="2">
        <v>283.39999999999998</v>
      </c>
      <c r="L263" s="2">
        <v>0</v>
      </c>
      <c r="M263" s="2">
        <v>17902.760000000002</v>
      </c>
      <c r="N263" s="2">
        <v>2171.02</v>
      </c>
      <c r="O263" s="2">
        <v>1570.44</v>
      </c>
      <c r="P263" s="2">
        <v>4778.6000000000004</v>
      </c>
      <c r="Q263" s="2">
        <v>8520.06</v>
      </c>
      <c r="R263" s="2">
        <v>8927.5</v>
      </c>
    </row>
    <row r="264" spans="1:18" x14ac:dyDescent="0.2">
      <c r="A264" s="4" t="s">
        <v>434</v>
      </c>
      <c r="B264" s="20" t="s">
        <v>435</v>
      </c>
      <c r="C264" s="2">
        <v>13656</v>
      </c>
      <c r="D264" s="2">
        <v>0</v>
      </c>
      <c r="E264" s="2">
        <v>0</v>
      </c>
      <c r="F264" s="2">
        <v>0</v>
      </c>
      <c r="G264" s="2">
        <v>1016</v>
      </c>
      <c r="H264" s="2">
        <v>0</v>
      </c>
      <c r="I264" s="2">
        <v>0</v>
      </c>
      <c r="J264" s="2">
        <v>684</v>
      </c>
      <c r="K264" s="2">
        <v>283.39999999999998</v>
      </c>
      <c r="L264" s="2">
        <v>0</v>
      </c>
      <c r="M264" s="2">
        <v>15639.4</v>
      </c>
      <c r="N264" s="2">
        <v>1916.62</v>
      </c>
      <c r="O264" s="2">
        <v>1570.44</v>
      </c>
      <c r="P264" s="2">
        <v>3260.62</v>
      </c>
      <c r="Q264" s="2">
        <v>6747.68</v>
      </c>
      <c r="R264" s="2">
        <v>8883.5</v>
      </c>
    </row>
    <row r="265" spans="1:18" x14ac:dyDescent="0.2">
      <c r="A265" s="4" t="s">
        <v>436</v>
      </c>
      <c r="B265" s="20" t="s">
        <v>437</v>
      </c>
      <c r="C265" s="2">
        <v>13656</v>
      </c>
      <c r="D265" s="2">
        <v>0</v>
      </c>
      <c r="E265" s="2">
        <v>0</v>
      </c>
      <c r="F265" s="2">
        <v>0</v>
      </c>
      <c r="G265" s="2">
        <v>1016</v>
      </c>
      <c r="H265" s="2">
        <v>0</v>
      </c>
      <c r="I265" s="2">
        <v>947.07</v>
      </c>
      <c r="J265" s="2">
        <v>684</v>
      </c>
      <c r="K265" s="2">
        <v>0</v>
      </c>
      <c r="L265" s="2">
        <v>0</v>
      </c>
      <c r="M265" s="2">
        <v>16303.07</v>
      </c>
      <c r="N265" s="2">
        <v>1973.44</v>
      </c>
      <c r="O265" s="2">
        <v>1570.44</v>
      </c>
      <c r="P265" s="2">
        <v>5990.1900000000005</v>
      </c>
      <c r="Q265" s="2">
        <v>9534.07</v>
      </c>
      <c r="R265" s="2">
        <v>6769</v>
      </c>
    </row>
    <row r="266" spans="1:18" x14ac:dyDescent="0.2">
      <c r="A266" s="4" t="s">
        <v>568</v>
      </c>
      <c r="B266" s="20" t="s">
        <v>569</v>
      </c>
      <c r="C266" s="2">
        <v>13656</v>
      </c>
      <c r="D266" s="2">
        <v>0</v>
      </c>
      <c r="E266" s="2">
        <v>0</v>
      </c>
      <c r="F266" s="2">
        <v>0</v>
      </c>
      <c r="G266" s="2">
        <v>1046</v>
      </c>
      <c r="H266" s="2">
        <v>0</v>
      </c>
      <c r="I266" s="2">
        <v>0</v>
      </c>
      <c r="J266" s="2">
        <v>666</v>
      </c>
      <c r="K266" s="2">
        <v>0</v>
      </c>
      <c r="L266" s="2">
        <v>0</v>
      </c>
      <c r="M266" s="2">
        <v>15368</v>
      </c>
      <c r="N266" s="2">
        <v>2058.5300000000002</v>
      </c>
      <c r="O266" s="2">
        <v>1679.56</v>
      </c>
      <c r="P266" s="2">
        <v>0.01</v>
      </c>
      <c r="Q266" s="2">
        <v>3738.1</v>
      </c>
      <c r="R266" s="2">
        <v>12557.5</v>
      </c>
    </row>
    <row r="267" spans="1:18" x14ac:dyDescent="0.2">
      <c r="A267" s="4" t="s">
        <v>440</v>
      </c>
      <c r="B267" s="20" t="s">
        <v>441</v>
      </c>
      <c r="C267" s="2">
        <v>13656</v>
      </c>
      <c r="D267" s="2">
        <v>1820.8</v>
      </c>
      <c r="E267" s="2">
        <v>0</v>
      </c>
      <c r="F267" s="2">
        <v>0</v>
      </c>
      <c r="G267" s="2">
        <v>1016</v>
      </c>
      <c r="H267" s="2">
        <v>0</v>
      </c>
      <c r="I267" s="2">
        <v>0</v>
      </c>
      <c r="J267" s="2">
        <v>684</v>
      </c>
      <c r="K267" s="2">
        <v>0</v>
      </c>
      <c r="L267" s="2">
        <v>0</v>
      </c>
      <c r="M267" s="2">
        <v>17176.8</v>
      </c>
      <c r="N267" s="2">
        <v>2066.3000000000002</v>
      </c>
      <c r="O267" s="2">
        <v>1570.44</v>
      </c>
      <c r="P267" s="2">
        <v>136.56</v>
      </c>
      <c r="Q267" s="2">
        <v>3773.3</v>
      </c>
      <c r="R267" s="2">
        <v>13403.5</v>
      </c>
    </row>
    <row r="268" spans="1:18" x14ac:dyDescent="0.2">
      <c r="A268" s="4" t="s">
        <v>442</v>
      </c>
      <c r="B268" s="20" t="s">
        <v>443</v>
      </c>
      <c r="C268" s="2">
        <v>13656</v>
      </c>
      <c r="D268" s="2">
        <v>0</v>
      </c>
      <c r="E268" s="2">
        <v>0</v>
      </c>
      <c r="F268" s="2">
        <v>0</v>
      </c>
      <c r="G268" s="2">
        <v>1016</v>
      </c>
      <c r="H268" s="2">
        <v>0</v>
      </c>
      <c r="I268" s="2">
        <v>0</v>
      </c>
      <c r="J268" s="2">
        <v>684</v>
      </c>
      <c r="K268" s="2">
        <v>0</v>
      </c>
      <c r="L268" s="2">
        <v>0</v>
      </c>
      <c r="M268" s="2">
        <v>15356</v>
      </c>
      <c r="N268" s="2">
        <v>1857.84</v>
      </c>
      <c r="O268" s="2">
        <v>1570.44</v>
      </c>
      <c r="P268" s="2">
        <v>136.72</v>
      </c>
      <c r="Q268" s="2">
        <v>3565</v>
      </c>
      <c r="R268" s="2">
        <v>11791</v>
      </c>
    </row>
    <row r="269" spans="1:18" x14ac:dyDescent="0.2">
      <c r="A269" s="4" t="s">
        <v>444</v>
      </c>
      <c r="B269" s="20" t="s">
        <v>445</v>
      </c>
      <c r="C269" s="2">
        <v>13656</v>
      </c>
      <c r="D269" s="2">
        <v>0</v>
      </c>
      <c r="E269" s="2">
        <v>0</v>
      </c>
      <c r="F269" s="2">
        <v>0</v>
      </c>
      <c r="G269" s="2">
        <v>1016</v>
      </c>
      <c r="H269" s="2">
        <v>0</v>
      </c>
      <c r="I269" s="2">
        <v>0</v>
      </c>
      <c r="J269" s="2">
        <v>387.6</v>
      </c>
      <c r="K269" s="2">
        <v>0</v>
      </c>
      <c r="L269" s="2">
        <v>5007.2</v>
      </c>
      <c r="M269" s="2">
        <v>20066.8</v>
      </c>
      <c r="N269" s="2">
        <v>1603.12</v>
      </c>
      <c r="O269" s="2">
        <v>1570.44</v>
      </c>
      <c r="P269" s="2">
        <v>2748.42</v>
      </c>
      <c r="Q269" s="2">
        <v>5921.98</v>
      </c>
      <c r="R269" s="2">
        <v>8219</v>
      </c>
    </row>
    <row r="270" spans="1:18" x14ac:dyDescent="0.2">
      <c r="A270" s="4" t="s">
        <v>516</v>
      </c>
      <c r="B270" s="20" t="s">
        <v>517</v>
      </c>
      <c r="C270" s="2">
        <v>13656</v>
      </c>
      <c r="D270" s="2">
        <v>0</v>
      </c>
      <c r="E270" s="2">
        <v>0</v>
      </c>
      <c r="F270" s="2">
        <v>0</v>
      </c>
      <c r="G270" s="2">
        <v>1016</v>
      </c>
      <c r="H270" s="2">
        <v>0</v>
      </c>
      <c r="I270" s="2">
        <v>0</v>
      </c>
      <c r="J270" s="2">
        <v>684</v>
      </c>
      <c r="K270" s="2">
        <v>0</v>
      </c>
      <c r="L270" s="2">
        <v>0</v>
      </c>
      <c r="M270" s="2">
        <v>15356</v>
      </c>
      <c r="N270" s="2">
        <v>1857.84</v>
      </c>
      <c r="O270" s="2">
        <v>1570.44</v>
      </c>
      <c r="P270" s="2">
        <v>-0.28000000000000003</v>
      </c>
      <c r="Q270" s="2">
        <v>3428</v>
      </c>
      <c r="R270" s="2">
        <v>11928</v>
      </c>
    </row>
    <row r="271" spans="1:18" x14ac:dyDescent="0.2">
      <c r="A271" s="4" t="s">
        <v>446</v>
      </c>
      <c r="B271" s="20" t="s">
        <v>447</v>
      </c>
      <c r="C271" s="2">
        <v>11279.1</v>
      </c>
      <c r="D271" s="2">
        <v>910.4</v>
      </c>
      <c r="E271" s="2">
        <v>0</v>
      </c>
      <c r="F271" s="2">
        <v>0</v>
      </c>
      <c r="G271" s="2">
        <v>1016</v>
      </c>
      <c r="H271" s="2">
        <v>0</v>
      </c>
      <c r="I271" s="2">
        <v>0</v>
      </c>
      <c r="J271" s="2">
        <v>684</v>
      </c>
      <c r="K271" s="2">
        <v>0</v>
      </c>
      <c r="L271" s="2">
        <v>0</v>
      </c>
      <c r="M271" s="2">
        <v>13889.5</v>
      </c>
      <c r="N271" s="2">
        <v>1956.93</v>
      </c>
      <c r="O271" s="2">
        <v>1570.44</v>
      </c>
      <c r="P271" s="2">
        <v>0.01</v>
      </c>
      <c r="Q271" s="2">
        <v>3527.38</v>
      </c>
      <c r="R271" s="2">
        <v>12715</v>
      </c>
    </row>
    <row r="272" spans="1:18" x14ac:dyDescent="0.2">
      <c r="A272" s="4" t="s">
        <v>448</v>
      </c>
      <c r="B272" s="20" t="s">
        <v>449</v>
      </c>
      <c r="C272" s="2">
        <v>13656</v>
      </c>
      <c r="D272" s="2">
        <v>0</v>
      </c>
      <c r="E272" s="2">
        <v>200</v>
      </c>
      <c r="F272" s="2">
        <v>0</v>
      </c>
      <c r="G272" s="2">
        <v>737</v>
      </c>
      <c r="H272" s="2">
        <v>0</v>
      </c>
      <c r="I272" s="2">
        <v>213.05</v>
      </c>
      <c r="J272" s="2">
        <v>455</v>
      </c>
      <c r="K272" s="2">
        <v>0</v>
      </c>
      <c r="L272" s="2">
        <v>0</v>
      </c>
      <c r="M272" s="2">
        <v>15261.05</v>
      </c>
      <c r="N272" s="2">
        <v>1321.81</v>
      </c>
      <c r="O272" s="2">
        <v>1297.0999999999999</v>
      </c>
      <c r="P272" s="2">
        <v>-0.26</v>
      </c>
      <c r="Q272" s="2">
        <v>2618.65</v>
      </c>
      <c r="R272" s="2">
        <v>10265.5</v>
      </c>
    </row>
    <row r="273" spans="1:18" x14ac:dyDescent="0.2">
      <c r="A273" s="4" t="s">
        <v>595</v>
      </c>
      <c r="B273" s="20" t="s">
        <v>596</v>
      </c>
      <c r="C273" s="2">
        <v>13656</v>
      </c>
      <c r="D273" s="2">
        <v>0</v>
      </c>
      <c r="E273" s="2">
        <v>0</v>
      </c>
      <c r="F273" s="2">
        <v>1309.48</v>
      </c>
      <c r="G273" s="2">
        <v>711.22</v>
      </c>
      <c r="H273" s="2">
        <v>0</v>
      </c>
      <c r="I273" s="2">
        <v>0</v>
      </c>
      <c r="J273" s="2">
        <v>136.80000000000001</v>
      </c>
      <c r="K273" s="2">
        <v>0</v>
      </c>
      <c r="L273" s="2">
        <v>6828</v>
      </c>
      <c r="M273" s="2">
        <v>22641.5</v>
      </c>
      <c r="N273" s="2">
        <v>1054.83</v>
      </c>
      <c r="O273" s="2">
        <v>1099.26</v>
      </c>
      <c r="P273" s="2">
        <v>-61.15</v>
      </c>
      <c r="Q273" s="2">
        <v>2008.7</v>
      </c>
      <c r="R273" s="2">
        <v>9708</v>
      </c>
    </row>
    <row r="274" spans="1:18" x14ac:dyDescent="0.2">
      <c r="A274" s="4" t="s">
        <v>450</v>
      </c>
      <c r="B274" s="20" t="s">
        <v>451</v>
      </c>
      <c r="C274" s="2">
        <v>13656</v>
      </c>
      <c r="D274" s="2">
        <v>910.4</v>
      </c>
      <c r="E274" s="2">
        <v>0</v>
      </c>
      <c r="F274" s="2">
        <v>0</v>
      </c>
      <c r="G274" s="2">
        <v>1016</v>
      </c>
      <c r="H274" s="2">
        <v>0</v>
      </c>
      <c r="I274" s="2">
        <v>0</v>
      </c>
      <c r="J274" s="2">
        <v>661.2</v>
      </c>
      <c r="K274" s="2">
        <v>0</v>
      </c>
      <c r="L274" s="2">
        <v>0</v>
      </c>
      <c r="M274" s="2">
        <v>16243.6</v>
      </c>
      <c r="N274" s="2">
        <v>1859.97</v>
      </c>
      <c r="O274" s="2">
        <v>1570.44</v>
      </c>
      <c r="P274" s="2">
        <v>-0.01</v>
      </c>
      <c r="Q274" s="2">
        <v>3430.4</v>
      </c>
      <c r="R274" s="2">
        <v>12358</v>
      </c>
    </row>
    <row r="275" spans="1:18" x14ac:dyDescent="0.2">
      <c r="A275" s="4" t="s">
        <v>452</v>
      </c>
      <c r="B275" s="20" t="s">
        <v>453</v>
      </c>
      <c r="C275" s="2">
        <v>13656</v>
      </c>
      <c r="D275" s="2">
        <v>910.4</v>
      </c>
      <c r="E275" s="2">
        <v>0</v>
      </c>
      <c r="F275" s="2">
        <v>0</v>
      </c>
      <c r="G275" s="2">
        <v>1016</v>
      </c>
      <c r="H275" s="2">
        <v>0</v>
      </c>
      <c r="I275" s="2">
        <v>0</v>
      </c>
      <c r="J275" s="2">
        <v>684</v>
      </c>
      <c r="K275" s="2">
        <v>0</v>
      </c>
      <c r="L275" s="2">
        <v>0</v>
      </c>
      <c r="M275" s="2">
        <v>16266.4</v>
      </c>
      <c r="N275" s="2">
        <v>1962.07</v>
      </c>
      <c r="O275" s="2">
        <v>1570.44</v>
      </c>
      <c r="P275" s="2">
        <v>0.39</v>
      </c>
      <c r="Q275" s="2">
        <v>3532.9</v>
      </c>
      <c r="R275" s="2">
        <v>12733.5</v>
      </c>
    </row>
    <row r="276" spans="1:18" x14ac:dyDescent="0.2">
      <c r="A276" s="4" t="s">
        <v>454</v>
      </c>
      <c r="B276" s="20" t="s">
        <v>455</v>
      </c>
      <c r="C276" s="2">
        <v>13656</v>
      </c>
      <c r="D276" s="2">
        <v>910.4</v>
      </c>
      <c r="E276" s="2">
        <v>0</v>
      </c>
      <c r="F276" s="2">
        <v>0</v>
      </c>
      <c r="G276" s="2">
        <v>1016</v>
      </c>
      <c r="H276" s="2">
        <v>0</v>
      </c>
      <c r="I276" s="2">
        <v>0</v>
      </c>
      <c r="J276" s="2">
        <v>684</v>
      </c>
      <c r="K276" s="2">
        <v>0</v>
      </c>
      <c r="L276" s="2">
        <v>0</v>
      </c>
      <c r="M276" s="2">
        <v>16266.4</v>
      </c>
      <c r="N276" s="2">
        <v>1962.07</v>
      </c>
      <c r="O276" s="2">
        <v>1570.44</v>
      </c>
      <c r="P276" s="2">
        <v>-0.11</v>
      </c>
      <c r="Q276" s="2">
        <v>3532.4</v>
      </c>
      <c r="R276" s="2">
        <v>12734</v>
      </c>
    </row>
    <row r="277" spans="1:18" x14ac:dyDescent="0.2">
      <c r="A277" s="4" t="s">
        <v>456</v>
      </c>
      <c r="B277" s="20" t="s">
        <v>457</v>
      </c>
      <c r="C277" s="2">
        <v>13656</v>
      </c>
      <c r="D277" s="2">
        <v>1820.8</v>
      </c>
      <c r="E277" s="2">
        <v>0</v>
      </c>
      <c r="F277" s="2">
        <v>0</v>
      </c>
      <c r="G277" s="2">
        <v>1016</v>
      </c>
      <c r="H277" s="2">
        <v>0</v>
      </c>
      <c r="I277" s="2">
        <v>405.89</v>
      </c>
      <c r="J277" s="2">
        <v>684</v>
      </c>
      <c r="K277" s="2">
        <v>0</v>
      </c>
      <c r="L277" s="2">
        <v>0</v>
      </c>
      <c r="M277" s="2">
        <v>17582.689999999999</v>
      </c>
      <c r="N277" s="2">
        <v>2050.08</v>
      </c>
      <c r="O277" s="2">
        <v>1570.44</v>
      </c>
      <c r="P277" s="2">
        <v>-0.08</v>
      </c>
      <c r="Q277" s="2">
        <v>3620.44</v>
      </c>
      <c r="R277" s="2">
        <v>13480.5</v>
      </c>
    </row>
    <row r="278" spans="1:18" x14ac:dyDescent="0.2">
      <c r="A278" s="4" t="s">
        <v>458</v>
      </c>
      <c r="B278" s="20" t="s">
        <v>459</v>
      </c>
      <c r="C278" s="2">
        <v>13656</v>
      </c>
      <c r="D278" s="2">
        <v>910.4</v>
      </c>
      <c r="E278" s="2">
        <v>0</v>
      </c>
      <c r="F278" s="2">
        <v>0</v>
      </c>
      <c r="G278" s="2">
        <v>1016</v>
      </c>
      <c r="H278" s="2">
        <v>0</v>
      </c>
      <c r="I278" s="2">
        <v>0</v>
      </c>
      <c r="J278" s="2">
        <v>685.1</v>
      </c>
      <c r="K278" s="2">
        <v>0</v>
      </c>
      <c r="L278" s="2">
        <v>0</v>
      </c>
      <c r="M278" s="2">
        <v>16267.5</v>
      </c>
      <c r="N278" s="2">
        <v>1962.3</v>
      </c>
      <c r="O278" s="2">
        <v>1570.44</v>
      </c>
      <c r="P278" s="2">
        <v>0.26</v>
      </c>
      <c r="Q278" s="2">
        <v>3533</v>
      </c>
      <c r="R278" s="2">
        <v>12734.5</v>
      </c>
    </row>
    <row r="279" spans="1:18" x14ac:dyDescent="0.2">
      <c r="A279" s="4" t="s">
        <v>460</v>
      </c>
      <c r="B279" s="20" t="s">
        <v>461</v>
      </c>
      <c r="C279" s="2">
        <v>13656</v>
      </c>
      <c r="D279" s="2">
        <v>1820.8</v>
      </c>
      <c r="E279" s="2">
        <v>0</v>
      </c>
      <c r="F279" s="2">
        <v>0</v>
      </c>
      <c r="G279" s="2">
        <v>1016</v>
      </c>
      <c r="H279" s="2">
        <v>0</v>
      </c>
      <c r="I279" s="2">
        <v>0</v>
      </c>
      <c r="J279" s="2">
        <v>685.1</v>
      </c>
      <c r="K279" s="2">
        <v>0</v>
      </c>
      <c r="L279" s="2">
        <v>0</v>
      </c>
      <c r="M279" s="2">
        <v>17177.899999999998</v>
      </c>
      <c r="N279" s="2">
        <v>2066.52</v>
      </c>
      <c r="O279" s="2">
        <v>1570.44</v>
      </c>
      <c r="P279" s="2">
        <v>-0.06</v>
      </c>
      <c r="Q279" s="2">
        <v>3636.9</v>
      </c>
      <c r="R279" s="2">
        <v>13541</v>
      </c>
    </row>
    <row r="280" spans="1:18" x14ac:dyDescent="0.2">
      <c r="A280" s="4" t="s">
        <v>536</v>
      </c>
      <c r="B280" s="20" t="s">
        <v>537</v>
      </c>
      <c r="C280" s="2">
        <v>13656</v>
      </c>
      <c r="D280" s="2">
        <v>0</v>
      </c>
      <c r="E280" s="2">
        <v>0</v>
      </c>
      <c r="F280" s="2">
        <v>0</v>
      </c>
      <c r="G280" s="2">
        <v>1016</v>
      </c>
      <c r="H280" s="2">
        <v>0</v>
      </c>
      <c r="I280" s="2">
        <v>0</v>
      </c>
      <c r="J280" s="2">
        <v>684</v>
      </c>
      <c r="K280" s="2">
        <v>0</v>
      </c>
      <c r="L280" s="2">
        <v>0</v>
      </c>
      <c r="M280" s="2">
        <v>15356</v>
      </c>
      <c r="N280" s="2">
        <v>1857.84</v>
      </c>
      <c r="O280" s="2">
        <v>1570.44</v>
      </c>
      <c r="P280" s="2">
        <v>-0.28000000000000003</v>
      </c>
      <c r="Q280" s="2">
        <v>3428</v>
      </c>
      <c r="R280" s="2">
        <v>11928</v>
      </c>
    </row>
    <row r="281" spans="1:18" x14ac:dyDescent="0.2">
      <c r="A281" s="4" t="s">
        <v>462</v>
      </c>
      <c r="B281" s="20" t="s">
        <v>463</v>
      </c>
      <c r="C281" s="2">
        <v>13656</v>
      </c>
      <c r="D281" s="2">
        <v>910.4</v>
      </c>
      <c r="E281" s="2">
        <v>0</v>
      </c>
      <c r="F281" s="2">
        <v>0</v>
      </c>
      <c r="G281" s="2">
        <v>1016</v>
      </c>
      <c r="H281" s="2">
        <v>0</v>
      </c>
      <c r="I281" s="2">
        <v>0</v>
      </c>
      <c r="J281" s="2">
        <v>661.2</v>
      </c>
      <c r="K281" s="2">
        <v>0</v>
      </c>
      <c r="L281" s="2">
        <v>3186.4</v>
      </c>
      <c r="M281" s="2">
        <v>19430</v>
      </c>
      <c r="N281" s="2">
        <v>2540.5700000000002</v>
      </c>
      <c r="O281" s="2">
        <v>1570.44</v>
      </c>
      <c r="P281" s="2">
        <v>-0.21</v>
      </c>
      <c r="Q281" s="2">
        <v>4110.8</v>
      </c>
      <c r="R281" s="2">
        <v>14864</v>
      </c>
    </row>
    <row r="282" spans="1:18" x14ac:dyDescent="0.2">
      <c r="A282" s="4" t="s">
        <v>518</v>
      </c>
      <c r="B282" s="20" t="s">
        <v>519</v>
      </c>
      <c r="C282" s="2">
        <v>13656</v>
      </c>
      <c r="D282" s="2">
        <v>910.4</v>
      </c>
      <c r="E282" s="2">
        <v>0</v>
      </c>
      <c r="F282" s="2">
        <v>0</v>
      </c>
      <c r="G282" s="2">
        <v>1016</v>
      </c>
      <c r="H282" s="2">
        <v>0</v>
      </c>
      <c r="I282" s="2">
        <v>0</v>
      </c>
      <c r="J282" s="2">
        <v>661.2</v>
      </c>
      <c r="K282" s="2">
        <v>0</v>
      </c>
      <c r="L282" s="2">
        <v>1365.6</v>
      </c>
      <c r="M282" s="2">
        <v>17609.2</v>
      </c>
      <c r="N282" s="2">
        <v>2149.4899999999998</v>
      </c>
      <c r="O282" s="2">
        <v>1570.44</v>
      </c>
      <c r="P282" s="2">
        <v>-0.05</v>
      </c>
      <c r="Q282" s="2">
        <v>3719.88</v>
      </c>
      <c r="R282" s="2">
        <v>13424</v>
      </c>
    </row>
    <row r="283" spans="1:18" x14ac:dyDescent="0.2">
      <c r="A283" s="4" t="s">
        <v>464</v>
      </c>
      <c r="B283" s="20" t="s">
        <v>465</v>
      </c>
      <c r="C283" s="2">
        <v>13656</v>
      </c>
      <c r="D283" s="2">
        <v>0</v>
      </c>
      <c r="E283" s="2">
        <v>0</v>
      </c>
      <c r="F283" s="2">
        <v>0</v>
      </c>
      <c r="G283" s="2">
        <v>1016</v>
      </c>
      <c r="H283" s="2">
        <v>0</v>
      </c>
      <c r="I283" s="2">
        <v>0</v>
      </c>
      <c r="J283" s="2">
        <v>661.2</v>
      </c>
      <c r="K283" s="2">
        <v>0</v>
      </c>
      <c r="L283" s="2">
        <v>1365.6</v>
      </c>
      <c r="M283" s="2">
        <v>16698.8</v>
      </c>
      <c r="N283" s="2">
        <v>2047.43</v>
      </c>
      <c r="O283" s="2">
        <v>1570.44</v>
      </c>
      <c r="P283" s="2">
        <v>0.23</v>
      </c>
      <c r="Q283" s="2">
        <v>3618.1</v>
      </c>
      <c r="R283" s="2">
        <v>12625.5</v>
      </c>
    </row>
    <row r="284" spans="1:18" x14ac:dyDescent="0.2">
      <c r="A284" s="4" t="s">
        <v>466</v>
      </c>
      <c r="B284" s="20" t="s">
        <v>467</v>
      </c>
      <c r="C284" s="2">
        <v>13656</v>
      </c>
      <c r="D284" s="2">
        <v>0</v>
      </c>
      <c r="E284" s="2">
        <v>0</v>
      </c>
      <c r="F284" s="2">
        <v>0</v>
      </c>
      <c r="G284" s="2">
        <v>1016</v>
      </c>
      <c r="H284" s="2">
        <v>0</v>
      </c>
      <c r="I284" s="2">
        <v>0</v>
      </c>
      <c r="J284" s="2">
        <v>684</v>
      </c>
      <c r="K284" s="2">
        <v>0</v>
      </c>
      <c r="L284" s="2">
        <v>0</v>
      </c>
      <c r="M284" s="2">
        <v>15356</v>
      </c>
      <c r="N284" s="2">
        <v>1857.84</v>
      </c>
      <c r="O284" s="2">
        <v>1570.44</v>
      </c>
      <c r="P284" s="2">
        <v>0.22</v>
      </c>
      <c r="Q284" s="2">
        <v>3428.5</v>
      </c>
      <c r="R284" s="2">
        <v>11927.5</v>
      </c>
    </row>
    <row r="285" spans="1:18" x14ac:dyDescent="0.2">
      <c r="A285" s="4" t="s">
        <v>136</v>
      </c>
      <c r="B285" s="20" t="s">
        <v>137</v>
      </c>
      <c r="C285" s="2">
        <v>13656</v>
      </c>
      <c r="D285" s="2">
        <v>0</v>
      </c>
      <c r="E285" s="2">
        <v>0</v>
      </c>
      <c r="F285" s="2">
        <v>0</v>
      </c>
      <c r="G285" s="2">
        <v>914.32</v>
      </c>
      <c r="H285" s="2">
        <v>0</v>
      </c>
      <c r="I285" s="2">
        <v>0</v>
      </c>
      <c r="J285" s="2">
        <v>615.70000000000005</v>
      </c>
      <c r="K285" s="2">
        <v>0</v>
      </c>
      <c r="L285" s="2">
        <v>0</v>
      </c>
      <c r="M285" s="2">
        <v>15186.02</v>
      </c>
      <c r="N285" s="2">
        <v>1535.54</v>
      </c>
      <c r="O285" s="2">
        <v>1570.44</v>
      </c>
      <c r="P285" s="2">
        <v>0.02</v>
      </c>
      <c r="Q285" s="2">
        <v>3106</v>
      </c>
      <c r="R285" s="2">
        <v>10667</v>
      </c>
    </row>
    <row r="286" spans="1:18" x14ac:dyDescent="0.2">
      <c r="A286" s="4" t="s">
        <v>468</v>
      </c>
      <c r="B286" s="20" t="s">
        <v>469</v>
      </c>
      <c r="C286" s="2">
        <v>13656</v>
      </c>
      <c r="D286" s="2">
        <v>0</v>
      </c>
      <c r="E286" s="2">
        <v>0</v>
      </c>
      <c r="F286" s="2">
        <v>0</v>
      </c>
      <c r="G286" s="2">
        <v>406.32</v>
      </c>
      <c r="H286" s="2">
        <v>0</v>
      </c>
      <c r="I286" s="2">
        <v>0</v>
      </c>
      <c r="J286" s="2">
        <v>273.60000000000002</v>
      </c>
      <c r="K286" s="2">
        <v>0</v>
      </c>
      <c r="L286" s="2">
        <v>0</v>
      </c>
      <c r="M286" s="2">
        <v>14335.92</v>
      </c>
      <c r="N286" s="2">
        <v>1325</v>
      </c>
      <c r="O286" s="2">
        <v>1570.44</v>
      </c>
      <c r="P286" s="2">
        <v>-0.15</v>
      </c>
      <c r="Q286" s="2">
        <v>2895.29</v>
      </c>
      <c r="R286" s="2">
        <v>9892</v>
      </c>
    </row>
    <row r="287" spans="1:18" x14ac:dyDescent="0.2">
      <c r="A287" s="4" t="s">
        <v>570</v>
      </c>
      <c r="B287" s="20" t="s">
        <v>571</v>
      </c>
      <c r="C287" s="2">
        <v>13656</v>
      </c>
      <c r="D287" s="2">
        <v>0</v>
      </c>
      <c r="E287" s="2">
        <v>0</v>
      </c>
      <c r="F287" s="2">
        <v>0</v>
      </c>
      <c r="G287" s="2">
        <v>778.88</v>
      </c>
      <c r="H287" s="2">
        <v>0</v>
      </c>
      <c r="I287" s="2">
        <v>0</v>
      </c>
      <c r="J287" s="2">
        <v>524.4</v>
      </c>
      <c r="K287" s="2">
        <v>0</v>
      </c>
      <c r="L287" s="2">
        <v>0</v>
      </c>
      <c r="M287" s="2">
        <v>14959.279999999999</v>
      </c>
      <c r="N287" s="2">
        <v>1239.26</v>
      </c>
      <c r="O287" s="2">
        <v>1570.44</v>
      </c>
      <c r="P287" s="2">
        <v>0.18</v>
      </c>
      <c r="Q287" s="2">
        <v>2809.88</v>
      </c>
      <c r="R287" s="2">
        <v>8963</v>
      </c>
    </row>
    <row r="288" spans="1:18" x14ac:dyDescent="0.2">
      <c r="A288" s="4" t="s">
        <v>597</v>
      </c>
      <c r="B288" s="20" t="s">
        <v>598</v>
      </c>
      <c r="C288" s="2">
        <v>13656</v>
      </c>
      <c r="D288" s="2">
        <v>0</v>
      </c>
      <c r="E288" s="2">
        <v>0</v>
      </c>
      <c r="F288" s="2">
        <v>898.97</v>
      </c>
      <c r="G288" s="2">
        <v>507.96</v>
      </c>
      <c r="H288" s="2">
        <v>0</v>
      </c>
      <c r="I288" s="2">
        <v>0</v>
      </c>
      <c r="J288" s="2">
        <v>342</v>
      </c>
      <c r="K288" s="2">
        <v>0</v>
      </c>
      <c r="L288" s="2">
        <v>0</v>
      </c>
      <c r="M288" s="2">
        <v>15404.929999999998</v>
      </c>
      <c r="N288" s="2">
        <v>553.44000000000005</v>
      </c>
      <c r="O288" s="2">
        <v>1099.31</v>
      </c>
      <c r="P288" s="2">
        <v>-64.789999999999992</v>
      </c>
      <c r="Q288" s="2">
        <v>1507.23</v>
      </c>
      <c r="R288" s="2">
        <v>6963.5</v>
      </c>
    </row>
    <row r="289" spans="1:28" s="26" customFormat="1" x14ac:dyDescent="0.2">
      <c r="A289" s="11" t="s">
        <v>538</v>
      </c>
      <c r="C289" s="26" t="s">
        <v>39</v>
      </c>
      <c r="D289" s="26" t="s">
        <v>39</v>
      </c>
      <c r="E289" s="26" t="s">
        <v>39</v>
      </c>
      <c r="F289" s="26" t="s">
        <v>39</v>
      </c>
      <c r="G289" s="26" t="s">
        <v>39</v>
      </c>
      <c r="H289" s="26" t="s">
        <v>39</v>
      </c>
      <c r="I289" s="26" t="s">
        <v>39</v>
      </c>
      <c r="J289" s="26" t="s">
        <v>39</v>
      </c>
      <c r="K289" s="26" t="s">
        <v>39</v>
      </c>
      <c r="L289" s="26" t="s">
        <v>39</v>
      </c>
      <c r="M289" s="26" t="s">
        <v>39</v>
      </c>
      <c r="N289" s="26" t="s">
        <v>39</v>
      </c>
      <c r="O289" s="26" t="s">
        <v>39</v>
      </c>
      <c r="P289" s="2">
        <v>0</v>
      </c>
      <c r="Q289" s="26" t="s">
        <v>39</v>
      </c>
      <c r="R289" s="26" t="s">
        <v>39</v>
      </c>
    </row>
    <row r="290" spans="1:28" x14ac:dyDescent="0.2">
      <c r="C290" s="15"/>
      <c r="D290" s="15">
        <v>16387.2</v>
      </c>
      <c r="E290" s="15">
        <v>600</v>
      </c>
      <c r="F290" s="15">
        <v>2208.4499999999998</v>
      </c>
      <c r="G290" s="15">
        <v>37332.699999999997</v>
      </c>
      <c r="H290" s="15">
        <v>0</v>
      </c>
      <c r="I290" s="15">
        <v>2918.97</v>
      </c>
      <c r="J290" s="15">
        <v>24112.1</v>
      </c>
      <c r="K290" s="15">
        <v>6093.1</v>
      </c>
      <c r="L290" s="2">
        <v>20609.000000000004</v>
      </c>
      <c r="M290" s="2">
        <v>110261.52</v>
      </c>
      <c r="N290" s="15">
        <v>72590.47</v>
      </c>
      <c r="O290" s="15">
        <v>60670.11</v>
      </c>
      <c r="P290" s="2">
        <v>65428.17</v>
      </c>
      <c r="Q290" s="15">
        <v>198523.78</v>
      </c>
      <c r="R290" s="15">
        <v>414224.5</v>
      </c>
    </row>
    <row r="291" spans="1:28" x14ac:dyDescent="0.2">
      <c r="L291" s="2"/>
      <c r="M291" s="2"/>
      <c r="P291" s="2">
        <v>0</v>
      </c>
    </row>
    <row r="292" spans="1:28" x14ac:dyDescent="0.2">
      <c r="A292" s="10" t="s">
        <v>490</v>
      </c>
      <c r="L292" s="2"/>
      <c r="M292" s="2"/>
      <c r="P292" s="2">
        <v>0</v>
      </c>
    </row>
    <row r="293" spans="1:28" x14ac:dyDescent="0.2">
      <c r="A293" s="4" t="s">
        <v>491</v>
      </c>
      <c r="B293" s="20" t="s">
        <v>492</v>
      </c>
      <c r="C293" s="2">
        <v>29713.8</v>
      </c>
      <c r="D293" s="2">
        <v>0</v>
      </c>
      <c r="E293" s="2">
        <v>0</v>
      </c>
      <c r="F293" s="2">
        <v>0</v>
      </c>
      <c r="G293" s="2">
        <v>1074.48</v>
      </c>
      <c r="H293" s="2">
        <v>0</v>
      </c>
      <c r="I293" s="2">
        <v>0</v>
      </c>
      <c r="J293" s="2">
        <v>723.8</v>
      </c>
      <c r="K293" s="2">
        <v>0</v>
      </c>
      <c r="L293" s="2">
        <v>0</v>
      </c>
      <c r="M293" s="2">
        <v>31512.079999999998</v>
      </c>
      <c r="N293" s="2">
        <v>5414.16</v>
      </c>
      <c r="O293" s="2">
        <v>3417.08</v>
      </c>
      <c r="P293" s="2">
        <v>-0.16</v>
      </c>
      <c r="Q293" s="2">
        <v>8831.08</v>
      </c>
      <c r="R293" s="2">
        <v>22681</v>
      </c>
    </row>
    <row r="294" spans="1:28" s="26" customFormat="1" x14ac:dyDescent="0.2">
      <c r="A294" s="11" t="s">
        <v>538</v>
      </c>
      <c r="C294" s="26" t="s">
        <v>39</v>
      </c>
      <c r="D294" s="26" t="s">
        <v>39</v>
      </c>
      <c r="E294" s="26" t="s">
        <v>39</v>
      </c>
      <c r="F294" s="26" t="s">
        <v>39</v>
      </c>
      <c r="G294" s="26" t="s">
        <v>39</v>
      </c>
      <c r="H294" s="26" t="s">
        <v>39</v>
      </c>
      <c r="I294" s="26" t="s">
        <v>39</v>
      </c>
      <c r="J294" s="26" t="s">
        <v>39</v>
      </c>
      <c r="K294" s="26" t="s">
        <v>39</v>
      </c>
      <c r="L294" s="2"/>
      <c r="M294" s="26" t="s">
        <v>39</v>
      </c>
      <c r="N294" s="26" t="s">
        <v>39</v>
      </c>
      <c r="O294" s="26" t="s">
        <v>39</v>
      </c>
      <c r="P294" s="2">
        <v>0</v>
      </c>
      <c r="Q294" s="26" t="s">
        <v>39</v>
      </c>
      <c r="R294" s="26" t="s">
        <v>39</v>
      </c>
    </row>
    <row r="295" spans="1:28" x14ac:dyDescent="0.2">
      <c r="C295" s="15"/>
      <c r="D295" s="15">
        <v>0</v>
      </c>
      <c r="E295" s="15">
        <v>0</v>
      </c>
      <c r="F295" s="15">
        <v>0</v>
      </c>
      <c r="G295" s="15">
        <v>1074.48</v>
      </c>
      <c r="H295" s="15">
        <v>0</v>
      </c>
      <c r="I295" s="15">
        <v>0</v>
      </c>
      <c r="J295" s="15">
        <v>723.8</v>
      </c>
      <c r="K295" s="15">
        <v>0</v>
      </c>
      <c r="L295" s="2">
        <v>0</v>
      </c>
      <c r="M295" s="2">
        <v>1798.28</v>
      </c>
      <c r="N295" s="15">
        <v>5414.16</v>
      </c>
      <c r="O295" s="15">
        <v>3417.08</v>
      </c>
      <c r="P295" s="2">
        <v>-0.16</v>
      </c>
      <c r="Q295" s="15">
        <v>8831.08</v>
      </c>
      <c r="R295" s="15">
        <v>22681</v>
      </c>
    </row>
    <row r="297" spans="1:28" s="26" customFormat="1" x14ac:dyDescent="0.2">
      <c r="A297" s="14"/>
    </row>
    <row r="298" spans="1:28" x14ac:dyDescent="0.2">
      <c r="A298" s="11" t="s">
        <v>599</v>
      </c>
      <c r="B298" s="20" t="s">
        <v>0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</row>
    <row r="301" spans="1:28" x14ac:dyDescent="0.2">
      <c r="A301" s="4" t="s">
        <v>0</v>
      </c>
      <c r="B301" s="20" t="s">
        <v>0</v>
      </c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2"/>
  <sheetViews>
    <sheetView workbookViewId="0">
      <selection activeCell="D14" sqref="D14"/>
    </sheetView>
  </sheetViews>
  <sheetFormatPr baseColWidth="10" defaultRowHeight="11.25" x14ac:dyDescent="0.2"/>
  <cols>
    <col min="1" max="1" width="11.5703125" style="4" customWidth="1"/>
    <col min="2" max="2" width="27.42578125" style="2" customWidth="1"/>
    <col min="3" max="3" width="15" style="2" bestFit="1" customWidth="1"/>
    <col min="4" max="4" width="15.7109375" style="2" customWidth="1"/>
    <col min="5" max="7" width="15" style="2" bestFit="1" customWidth="1"/>
    <col min="8" max="9" width="15.7109375" style="2" customWidth="1"/>
    <col min="10" max="14" width="15" style="2" bestFit="1" customWidth="1"/>
    <col min="15" max="16384" width="11.42578125" style="2"/>
  </cols>
  <sheetData>
    <row r="1" spans="1:14" ht="18" customHeight="1" x14ac:dyDescent="0.25">
      <c r="A1" s="1"/>
      <c r="B1" s="42" t="s">
        <v>0</v>
      </c>
      <c r="C1" s="37"/>
    </row>
    <row r="2" spans="1:14" ht="24.95" customHeight="1" x14ac:dyDescent="0.2">
      <c r="A2" s="3"/>
      <c r="B2" s="43" t="s">
        <v>1</v>
      </c>
      <c r="C2" s="43"/>
      <c r="D2" s="43"/>
      <c r="E2" s="43"/>
      <c r="F2" s="43"/>
      <c r="G2" s="43"/>
      <c r="H2" s="43"/>
    </row>
    <row r="3" spans="1:14" ht="15.75" x14ac:dyDescent="0.25">
      <c r="B3" s="44" t="s">
        <v>494</v>
      </c>
      <c r="C3" s="44"/>
      <c r="D3" s="44"/>
      <c r="E3" s="44"/>
      <c r="F3" s="44"/>
      <c r="G3" s="44"/>
      <c r="H3" s="44"/>
    </row>
    <row r="4" spans="1:14" ht="15" customHeight="1" x14ac:dyDescent="0.2">
      <c r="B4" s="45" t="s">
        <v>495</v>
      </c>
      <c r="C4" s="45"/>
      <c r="D4" s="45"/>
      <c r="E4" s="45"/>
      <c r="F4" s="45"/>
      <c r="G4" s="45"/>
      <c r="H4" s="45"/>
    </row>
    <row r="6" spans="1:14" s="9" customFormat="1" ht="23.25" thickBo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  <c r="I6" s="7" t="s">
        <v>12</v>
      </c>
      <c r="J6" s="6" t="s">
        <v>13</v>
      </c>
      <c r="K6" s="6" t="s">
        <v>14</v>
      </c>
      <c r="L6" s="7" t="s">
        <v>15</v>
      </c>
      <c r="M6" s="7" t="s">
        <v>16</v>
      </c>
      <c r="N6" s="8" t="s">
        <v>17</v>
      </c>
    </row>
    <row r="7" spans="1:14" ht="12" thickTop="1" x14ac:dyDescent="0.2"/>
    <row r="9" spans="1:14" x14ac:dyDescent="0.2">
      <c r="A9" s="10" t="s">
        <v>18</v>
      </c>
    </row>
    <row r="10" spans="1:14" x14ac:dyDescent="0.2">
      <c r="A10" s="4" t="s">
        <v>19</v>
      </c>
      <c r="B10" s="2" t="s">
        <v>20</v>
      </c>
      <c r="C10" s="2">
        <v>11988</v>
      </c>
      <c r="D10" s="2">
        <v>400</v>
      </c>
      <c r="E10" s="2">
        <v>820</v>
      </c>
      <c r="F10" s="2">
        <v>592.5</v>
      </c>
      <c r="G10" s="2">
        <v>283.39999999999998</v>
      </c>
      <c r="H10" s="2">
        <v>0</v>
      </c>
      <c r="I10" s="2">
        <v>14083.9</v>
      </c>
      <c r="J10" s="2">
        <v>1585.99</v>
      </c>
      <c r="K10" s="2">
        <v>1378.56</v>
      </c>
      <c r="L10" s="2">
        <v>0.35</v>
      </c>
      <c r="M10" s="2">
        <v>2964.9</v>
      </c>
      <c r="N10" s="2">
        <v>11119</v>
      </c>
    </row>
    <row r="11" spans="1:14" x14ac:dyDescent="0.2">
      <c r="A11" s="4" t="s">
        <v>21</v>
      </c>
      <c r="B11" s="2" t="s">
        <v>22</v>
      </c>
      <c r="C11" s="2">
        <v>29714</v>
      </c>
      <c r="D11" s="2">
        <v>0</v>
      </c>
      <c r="E11" s="2">
        <v>1155.5</v>
      </c>
      <c r="F11" s="2">
        <v>899.5</v>
      </c>
      <c r="G11" s="2">
        <v>143.03</v>
      </c>
      <c r="H11" s="2">
        <v>0</v>
      </c>
      <c r="I11" s="2">
        <v>31912.03</v>
      </c>
      <c r="J11" s="2">
        <v>5474.54</v>
      </c>
      <c r="K11" s="2">
        <v>3417.08</v>
      </c>
      <c r="L11" s="2">
        <v>4713.91</v>
      </c>
      <c r="M11" s="2">
        <v>13605.529999999999</v>
      </c>
      <c r="N11" s="2">
        <v>18306.5</v>
      </c>
    </row>
    <row r="12" spans="1:14" x14ac:dyDescent="0.2">
      <c r="A12" s="4" t="s">
        <v>23</v>
      </c>
      <c r="B12" s="2" t="s">
        <v>24</v>
      </c>
      <c r="C12" s="2">
        <v>12248</v>
      </c>
      <c r="D12" s="2">
        <v>0</v>
      </c>
      <c r="E12" s="2">
        <v>824.5</v>
      </c>
      <c r="F12" s="2">
        <v>599.5</v>
      </c>
      <c r="G12" s="2">
        <v>0</v>
      </c>
      <c r="H12" s="2">
        <v>0</v>
      </c>
      <c r="I12" s="2">
        <v>13672</v>
      </c>
      <c r="J12" s="2">
        <v>1360.35</v>
      </c>
      <c r="K12" s="2">
        <v>1333.98</v>
      </c>
      <c r="L12" s="2">
        <v>1448.67</v>
      </c>
      <c r="M12" s="2">
        <v>4143</v>
      </c>
      <c r="N12" s="2">
        <v>9529</v>
      </c>
    </row>
    <row r="13" spans="1:14" x14ac:dyDescent="0.2">
      <c r="A13" s="4" t="s">
        <v>25</v>
      </c>
      <c r="B13" s="2" t="s">
        <v>26</v>
      </c>
      <c r="C13" s="2">
        <v>11988</v>
      </c>
      <c r="D13" s="2">
        <v>200</v>
      </c>
      <c r="E13" s="2">
        <v>820</v>
      </c>
      <c r="F13" s="2">
        <v>592.5</v>
      </c>
      <c r="G13" s="2">
        <v>0</v>
      </c>
      <c r="H13" s="2">
        <v>998.82</v>
      </c>
      <c r="I13" s="2">
        <v>14599.32</v>
      </c>
      <c r="J13" s="2">
        <v>1589.09</v>
      </c>
      <c r="K13" s="2">
        <v>1378.38</v>
      </c>
      <c r="L13" s="2">
        <v>1.8499999999985448</v>
      </c>
      <c r="M13" s="2">
        <v>2969.3199999999988</v>
      </c>
      <c r="N13" s="2">
        <v>11630</v>
      </c>
    </row>
    <row r="14" spans="1:14" x14ac:dyDescent="0.2">
      <c r="A14" s="4" t="s">
        <v>27</v>
      </c>
      <c r="B14" s="2" t="s">
        <v>28</v>
      </c>
      <c r="C14" s="2">
        <v>47094</v>
      </c>
      <c r="D14" s="2">
        <v>0</v>
      </c>
      <c r="E14" s="2">
        <v>1920</v>
      </c>
      <c r="F14" s="2">
        <v>1376</v>
      </c>
      <c r="G14" s="2">
        <v>0</v>
      </c>
      <c r="H14" s="2">
        <v>0</v>
      </c>
      <c r="I14" s="2">
        <v>50390</v>
      </c>
      <c r="J14" s="2">
        <v>10399.36</v>
      </c>
      <c r="K14" s="2">
        <v>5415.82</v>
      </c>
      <c r="L14" s="2">
        <v>15999.82</v>
      </c>
      <c r="M14" s="2">
        <v>31815</v>
      </c>
      <c r="N14" s="2">
        <v>18575</v>
      </c>
    </row>
    <row r="15" spans="1:14" x14ac:dyDescent="0.2">
      <c r="A15" s="4" t="s">
        <v>29</v>
      </c>
      <c r="B15" s="2" t="s">
        <v>30</v>
      </c>
      <c r="C15" s="2">
        <v>12847</v>
      </c>
      <c r="D15" s="2">
        <v>0</v>
      </c>
      <c r="E15" s="2">
        <v>808.5</v>
      </c>
      <c r="F15" s="2">
        <v>599</v>
      </c>
      <c r="G15" s="2">
        <v>0</v>
      </c>
      <c r="H15" s="2">
        <v>0</v>
      </c>
      <c r="I15" s="2">
        <v>14254.5</v>
      </c>
      <c r="J15" s="2">
        <v>1585.82</v>
      </c>
      <c r="K15" s="2">
        <v>1477.42</v>
      </c>
      <c r="L15" s="2">
        <v>1412.2600000000002</v>
      </c>
      <c r="M15" s="2">
        <v>4475.5</v>
      </c>
      <c r="N15" s="2">
        <v>9779</v>
      </c>
    </row>
    <row r="16" spans="1:14" x14ac:dyDescent="0.2">
      <c r="A16" s="4" t="s">
        <v>31</v>
      </c>
      <c r="B16" s="2" t="s">
        <v>32</v>
      </c>
      <c r="C16" s="2">
        <v>20272</v>
      </c>
      <c r="D16" s="2">
        <v>0</v>
      </c>
      <c r="E16" s="2">
        <v>1206</v>
      </c>
      <c r="F16" s="2">
        <v>975</v>
      </c>
      <c r="G16" s="2">
        <v>0</v>
      </c>
      <c r="H16" s="2">
        <v>0</v>
      </c>
      <c r="I16" s="2">
        <v>22453</v>
      </c>
      <c r="J16" s="2">
        <v>3373.74</v>
      </c>
      <c r="K16" s="2">
        <v>2331.2600000000002</v>
      </c>
      <c r="L16" s="2">
        <v>0.5</v>
      </c>
      <c r="M16" s="2">
        <v>5705.5</v>
      </c>
      <c r="N16" s="2">
        <v>16747.5</v>
      </c>
    </row>
    <row r="17" spans="1:14" x14ac:dyDescent="0.2">
      <c r="A17" s="4" t="s">
        <v>33</v>
      </c>
      <c r="B17" s="2" t="s">
        <v>34</v>
      </c>
      <c r="C17" s="2">
        <v>12248</v>
      </c>
      <c r="D17" s="2">
        <v>0</v>
      </c>
      <c r="E17" s="2">
        <v>824</v>
      </c>
      <c r="F17" s="2">
        <v>682</v>
      </c>
      <c r="G17" s="2">
        <v>0</v>
      </c>
      <c r="H17" s="2">
        <v>0</v>
      </c>
      <c r="I17" s="2">
        <v>13754</v>
      </c>
      <c r="J17" s="2">
        <v>1515.6</v>
      </c>
      <c r="K17" s="2">
        <v>1408.5</v>
      </c>
      <c r="L17" s="2">
        <v>0.3999999999996362</v>
      </c>
      <c r="M17" s="2">
        <v>2924.4999999999995</v>
      </c>
      <c r="N17" s="2">
        <v>10829.5</v>
      </c>
    </row>
    <row r="18" spans="1:14" x14ac:dyDescent="0.2">
      <c r="A18" s="4" t="s">
        <v>35</v>
      </c>
      <c r="B18" s="2" t="s">
        <v>36</v>
      </c>
      <c r="C18" s="2">
        <v>39023</v>
      </c>
      <c r="D18" s="2">
        <v>0</v>
      </c>
      <c r="E18" s="2">
        <v>1808</v>
      </c>
      <c r="F18" s="2">
        <v>1299</v>
      </c>
      <c r="G18" s="2">
        <v>0</v>
      </c>
      <c r="H18" s="2">
        <v>0</v>
      </c>
      <c r="I18" s="2">
        <v>42130</v>
      </c>
      <c r="J18" s="2">
        <v>7921.3</v>
      </c>
      <c r="K18" s="2">
        <v>4487.62</v>
      </c>
      <c r="L18" s="2">
        <v>8.000000000174623E-2</v>
      </c>
      <c r="M18" s="2">
        <v>12409.000000000002</v>
      </c>
      <c r="N18" s="2">
        <v>29721</v>
      </c>
    </row>
    <row r="19" spans="1:14" s="12" customFormat="1" x14ac:dyDescent="0.2">
      <c r="A19" s="11"/>
      <c r="C19" s="12" t="s">
        <v>39</v>
      </c>
      <c r="D19" s="12" t="s">
        <v>39</v>
      </c>
      <c r="E19" s="12" t="s">
        <v>39</v>
      </c>
      <c r="F19" s="12" t="s">
        <v>39</v>
      </c>
      <c r="G19" s="12" t="s">
        <v>39</v>
      </c>
      <c r="H19" s="12" t="s">
        <v>39</v>
      </c>
      <c r="I19" s="12" t="s">
        <v>39</v>
      </c>
      <c r="J19" s="12" t="s">
        <v>39</v>
      </c>
      <c r="K19" s="12" t="s">
        <v>39</v>
      </c>
      <c r="L19" s="12" t="s">
        <v>39</v>
      </c>
      <c r="M19" s="12" t="s">
        <v>39</v>
      </c>
      <c r="N19" s="12" t="s">
        <v>39</v>
      </c>
    </row>
    <row r="21" spans="1:14" x14ac:dyDescent="0.2">
      <c r="A21" s="10" t="s">
        <v>40</v>
      </c>
    </row>
    <row r="22" spans="1:14" x14ac:dyDescent="0.2">
      <c r="A22" s="4" t="s">
        <v>41</v>
      </c>
      <c r="B22" s="2" t="s">
        <v>42</v>
      </c>
      <c r="C22" s="2">
        <v>10693</v>
      </c>
      <c r="D22" s="2">
        <v>400</v>
      </c>
      <c r="E22" s="2">
        <v>706.5</v>
      </c>
      <c r="F22" s="2">
        <v>566.5</v>
      </c>
      <c r="G22" s="2">
        <v>738.5</v>
      </c>
      <c r="H22" s="2">
        <v>0</v>
      </c>
      <c r="I22" s="2">
        <v>13104.5</v>
      </c>
      <c r="J22" s="2">
        <v>1380.21</v>
      </c>
      <c r="K22" s="2">
        <v>1229.58</v>
      </c>
      <c r="L22" s="2">
        <v>108.20999999999913</v>
      </c>
      <c r="M22" s="2">
        <v>2717.9999999999991</v>
      </c>
      <c r="N22" s="2">
        <v>10386.5</v>
      </c>
    </row>
    <row r="23" spans="1:14" x14ac:dyDescent="0.2">
      <c r="A23" s="4" t="s">
        <v>43</v>
      </c>
      <c r="B23" s="2" t="s">
        <v>44</v>
      </c>
      <c r="C23" s="2">
        <v>11988</v>
      </c>
      <c r="D23" s="2">
        <v>400</v>
      </c>
      <c r="E23" s="2">
        <v>820</v>
      </c>
      <c r="F23" s="2">
        <v>592.5</v>
      </c>
      <c r="G23" s="2">
        <v>566.79999999999995</v>
      </c>
      <c r="H23" s="2">
        <v>2397.1799999999998</v>
      </c>
      <c r="I23" s="2">
        <v>16764.48</v>
      </c>
      <c r="J23" s="2">
        <v>1938.36</v>
      </c>
      <c r="K23" s="2">
        <v>1378.38</v>
      </c>
      <c r="L23" s="2">
        <v>122.23999999999978</v>
      </c>
      <c r="M23" s="2">
        <v>3438.9799999999996</v>
      </c>
      <c r="N23" s="2">
        <v>13325.5</v>
      </c>
    </row>
    <row r="24" spans="1:14" x14ac:dyDescent="0.2">
      <c r="A24" s="4" t="s">
        <v>45</v>
      </c>
      <c r="B24" s="2" t="s">
        <v>46</v>
      </c>
      <c r="C24" s="2">
        <v>9981</v>
      </c>
      <c r="D24" s="2">
        <v>200</v>
      </c>
      <c r="E24" s="2">
        <v>644</v>
      </c>
      <c r="F24" s="2">
        <v>494</v>
      </c>
      <c r="G24" s="2">
        <v>425.1</v>
      </c>
      <c r="H24" s="2">
        <v>0</v>
      </c>
      <c r="I24" s="2">
        <v>11744.1</v>
      </c>
      <c r="J24" s="2">
        <v>1053.18</v>
      </c>
      <c r="K24" s="2">
        <v>1094.28</v>
      </c>
      <c r="L24" s="2">
        <v>4426.6399999999994</v>
      </c>
      <c r="M24" s="2">
        <v>6574.0999999999995</v>
      </c>
      <c r="N24" s="2">
        <v>5170</v>
      </c>
    </row>
    <row r="25" spans="1:14" x14ac:dyDescent="0.2">
      <c r="A25" s="4" t="s">
        <v>47</v>
      </c>
      <c r="B25" s="2" t="s">
        <v>48</v>
      </c>
      <c r="C25" s="2">
        <v>10693</v>
      </c>
      <c r="D25" s="2">
        <v>400</v>
      </c>
      <c r="E25" s="2">
        <v>706.55</v>
      </c>
      <c r="F25" s="2">
        <v>566.6</v>
      </c>
      <c r="G25" s="2">
        <v>0</v>
      </c>
      <c r="H25" s="2">
        <v>0</v>
      </c>
      <c r="I25" s="2">
        <v>12366.15</v>
      </c>
      <c r="J25" s="2">
        <v>1247.9000000000001</v>
      </c>
      <c r="K25" s="2">
        <v>1229.58</v>
      </c>
      <c r="L25" s="2">
        <v>3569.17</v>
      </c>
      <c r="M25" s="2">
        <v>6046.65</v>
      </c>
      <c r="N25" s="2">
        <v>6319.5</v>
      </c>
    </row>
    <row r="26" spans="1:14" s="12" customFormat="1" x14ac:dyDescent="0.2">
      <c r="A26" s="11"/>
      <c r="C26" s="12" t="s">
        <v>39</v>
      </c>
      <c r="D26" s="12" t="s">
        <v>39</v>
      </c>
      <c r="E26" s="12" t="s">
        <v>39</v>
      </c>
      <c r="F26" s="12" t="s">
        <v>39</v>
      </c>
      <c r="G26" s="12" t="s">
        <v>39</v>
      </c>
      <c r="H26" s="12" t="s">
        <v>39</v>
      </c>
      <c r="I26" s="12" t="s">
        <v>39</v>
      </c>
      <c r="J26" s="12" t="s">
        <v>39</v>
      </c>
      <c r="K26" s="12" t="s">
        <v>39</v>
      </c>
      <c r="L26" s="12" t="s">
        <v>39</v>
      </c>
      <c r="M26" s="12" t="s">
        <v>39</v>
      </c>
      <c r="N26" s="12" t="s">
        <v>39</v>
      </c>
    </row>
    <row r="28" spans="1:14" x14ac:dyDescent="0.2">
      <c r="A28" s="10" t="s">
        <v>49</v>
      </c>
    </row>
    <row r="29" spans="1:14" x14ac:dyDescent="0.2">
      <c r="A29" s="4" t="s">
        <v>50</v>
      </c>
      <c r="B29" s="2" t="s">
        <v>51</v>
      </c>
      <c r="C29" s="2">
        <v>8448</v>
      </c>
      <c r="D29" s="2">
        <v>0</v>
      </c>
      <c r="E29" s="2">
        <v>583.5</v>
      </c>
      <c r="F29" s="2">
        <v>419.75</v>
      </c>
      <c r="G29" s="2">
        <v>850.2</v>
      </c>
      <c r="H29" s="2">
        <v>160</v>
      </c>
      <c r="I29" s="2">
        <v>10461.450000000001</v>
      </c>
      <c r="J29" s="2">
        <v>917.42</v>
      </c>
      <c r="K29" s="2">
        <v>989.74</v>
      </c>
      <c r="L29" s="2">
        <v>1.79</v>
      </c>
      <c r="M29" s="2">
        <v>1908.9499999999998</v>
      </c>
      <c r="N29" s="2">
        <v>8552.5</v>
      </c>
    </row>
    <row r="30" spans="1:14" x14ac:dyDescent="0.2">
      <c r="A30" s="4" t="s">
        <v>52</v>
      </c>
      <c r="B30" s="2" t="s">
        <v>53</v>
      </c>
      <c r="C30" s="2">
        <v>12865</v>
      </c>
      <c r="D30" s="2">
        <v>0</v>
      </c>
      <c r="E30" s="2">
        <v>708.75</v>
      </c>
      <c r="F30" s="2">
        <v>298.11</v>
      </c>
      <c r="G30" s="2">
        <v>708.5</v>
      </c>
      <c r="H30" s="2">
        <v>0</v>
      </c>
      <c r="I30" s="2">
        <v>14580.36</v>
      </c>
      <c r="J30" s="2">
        <v>1564.23</v>
      </c>
      <c r="K30" s="2">
        <v>1410.6</v>
      </c>
      <c r="L30" s="2">
        <v>599.03000000000065</v>
      </c>
      <c r="M30" s="2">
        <v>3573.8600000000006</v>
      </c>
      <c r="N30" s="2">
        <v>11006.5</v>
      </c>
    </row>
    <row r="31" spans="1:14" x14ac:dyDescent="0.2">
      <c r="A31" s="4" t="s">
        <v>54</v>
      </c>
      <c r="B31" s="2" t="s">
        <v>55</v>
      </c>
      <c r="C31" s="2">
        <v>11645</v>
      </c>
      <c r="D31" s="2">
        <v>200</v>
      </c>
      <c r="E31" s="2">
        <v>801</v>
      </c>
      <c r="F31" s="2">
        <v>635.5</v>
      </c>
      <c r="G31" s="2">
        <v>850.2</v>
      </c>
      <c r="H31" s="2">
        <v>0</v>
      </c>
      <c r="I31" s="2">
        <v>14131.7</v>
      </c>
      <c r="J31" s="2">
        <v>1593.66</v>
      </c>
      <c r="K31" s="2">
        <v>1339.12</v>
      </c>
      <c r="L31" s="2">
        <v>5949.9200000000019</v>
      </c>
      <c r="M31" s="2">
        <v>8882.7000000000007</v>
      </c>
      <c r="N31" s="2">
        <v>5249</v>
      </c>
    </row>
    <row r="32" spans="1:14" x14ac:dyDescent="0.2">
      <c r="A32" s="4" t="s">
        <v>56</v>
      </c>
      <c r="B32" s="2" t="s">
        <v>57</v>
      </c>
      <c r="C32" s="2">
        <v>12847</v>
      </c>
      <c r="D32" s="2">
        <v>0</v>
      </c>
      <c r="E32" s="2">
        <v>815</v>
      </c>
      <c r="F32" s="2">
        <v>606</v>
      </c>
      <c r="G32" s="2">
        <v>850.2</v>
      </c>
      <c r="H32" s="2">
        <v>5138.76</v>
      </c>
      <c r="I32" s="2">
        <v>20256.96</v>
      </c>
      <c r="J32" s="2">
        <v>2690.36</v>
      </c>
      <c r="K32" s="2">
        <v>1477.4</v>
      </c>
      <c r="L32" s="2">
        <v>128.69999999999891</v>
      </c>
      <c r="M32" s="2">
        <v>4296.4599999999991</v>
      </c>
      <c r="N32" s="2">
        <v>15960.5</v>
      </c>
    </row>
    <row r="33" spans="1:14" x14ac:dyDescent="0.2">
      <c r="A33" s="4" t="s">
        <v>58</v>
      </c>
      <c r="B33" s="2" t="s">
        <v>59</v>
      </c>
      <c r="C33" s="2">
        <v>11645</v>
      </c>
      <c r="D33" s="2">
        <v>200</v>
      </c>
      <c r="E33" s="2">
        <v>801</v>
      </c>
      <c r="F33" s="2">
        <v>635.5</v>
      </c>
      <c r="G33" s="2">
        <v>708.5</v>
      </c>
      <c r="H33" s="2">
        <v>1441.6999999999998</v>
      </c>
      <c r="I33" s="2">
        <v>15431.7</v>
      </c>
      <c r="J33" s="2">
        <v>1719.93</v>
      </c>
      <c r="K33" s="2">
        <v>1339.12</v>
      </c>
      <c r="L33" s="2">
        <v>2117.1500000000015</v>
      </c>
      <c r="M33" s="2">
        <v>5176.2000000000016</v>
      </c>
      <c r="N33" s="2">
        <v>10255.5</v>
      </c>
    </row>
    <row r="34" spans="1:14" x14ac:dyDescent="0.2">
      <c r="A34" s="4" t="s">
        <v>60</v>
      </c>
      <c r="B34" s="2" t="s">
        <v>61</v>
      </c>
      <c r="C34" s="2">
        <v>12847</v>
      </c>
      <c r="D34" s="2">
        <v>200</v>
      </c>
      <c r="E34" s="2">
        <v>815</v>
      </c>
      <c r="F34" s="2">
        <v>606</v>
      </c>
      <c r="G34" s="2">
        <v>708.5</v>
      </c>
      <c r="H34" s="2">
        <v>3532.9</v>
      </c>
      <c r="I34" s="2">
        <v>18709.400000000001</v>
      </c>
      <c r="J34" s="2">
        <v>2348.37</v>
      </c>
      <c r="K34" s="2">
        <v>1477.4</v>
      </c>
      <c r="L34" s="2">
        <v>6552.630000000001</v>
      </c>
      <c r="M34" s="2">
        <v>10378.400000000001</v>
      </c>
      <c r="N34" s="2">
        <v>8331</v>
      </c>
    </row>
    <row r="35" spans="1:14" x14ac:dyDescent="0.2">
      <c r="A35" s="4" t="s">
        <v>62</v>
      </c>
      <c r="B35" s="2" t="s">
        <v>63</v>
      </c>
      <c r="C35" s="2">
        <v>12847</v>
      </c>
      <c r="D35" s="2">
        <v>200</v>
      </c>
      <c r="E35" s="2">
        <v>815</v>
      </c>
      <c r="F35" s="2">
        <v>606</v>
      </c>
      <c r="G35" s="2">
        <v>708.5</v>
      </c>
      <c r="H35" s="2">
        <v>7065.8</v>
      </c>
      <c r="I35" s="2">
        <v>22242.3</v>
      </c>
      <c r="J35" s="2">
        <v>2961.55</v>
      </c>
      <c r="K35" s="2">
        <v>1477.4</v>
      </c>
      <c r="L35" s="2">
        <v>6552.3499999999985</v>
      </c>
      <c r="M35" s="2">
        <v>10991.3</v>
      </c>
      <c r="N35" s="2">
        <v>11251</v>
      </c>
    </row>
    <row r="36" spans="1:14" x14ac:dyDescent="0.2">
      <c r="A36" s="4" t="s">
        <v>64</v>
      </c>
      <c r="B36" s="2" t="s">
        <v>65</v>
      </c>
      <c r="C36" s="2">
        <v>11645</v>
      </c>
      <c r="D36" s="2">
        <v>200</v>
      </c>
      <c r="E36" s="2">
        <v>801</v>
      </c>
      <c r="F36" s="2">
        <v>635.5</v>
      </c>
      <c r="G36" s="2">
        <v>425.1</v>
      </c>
      <c r="H36" s="2">
        <v>388.15</v>
      </c>
      <c r="I36" s="2">
        <v>14094.75</v>
      </c>
      <c r="J36" s="2">
        <v>1546.87</v>
      </c>
      <c r="K36" s="2">
        <v>1339.12</v>
      </c>
      <c r="L36" s="2">
        <v>9488.76</v>
      </c>
      <c r="M36" s="2">
        <v>12374.75</v>
      </c>
      <c r="N36" s="2">
        <v>1720</v>
      </c>
    </row>
    <row r="37" spans="1:14" x14ac:dyDescent="0.2">
      <c r="A37" s="4" t="s">
        <v>66</v>
      </c>
      <c r="B37" s="2" t="s">
        <v>67</v>
      </c>
      <c r="C37" s="2">
        <v>13308</v>
      </c>
      <c r="D37" s="2">
        <v>400</v>
      </c>
      <c r="E37" s="2">
        <v>915</v>
      </c>
      <c r="F37" s="2">
        <v>726</v>
      </c>
      <c r="G37" s="2">
        <v>425.1</v>
      </c>
      <c r="H37" s="2">
        <v>0</v>
      </c>
      <c r="I37" s="2">
        <v>15774.1</v>
      </c>
      <c r="J37" s="2">
        <v>1947.08</v>
      </c>
      <c r="K37" s="2">
        <v>1530.38</v>
      </c>
      <c r="L37" s="2">
        <v>7320.1399999999994</v>
      </c>
      <c r="M37" s="2">
        <v>10797.599999999999</v>
      </c>
      <c r="N37" s="2">
        <v>4976.5</v>
      </c>
    </row>
    <row r="38" spans="1:14" x14ac:dyDescent="0.2">
      <c r="A38" s="4" t="s">
        <v>68</v>
      </c>
      <c r="B38" s="2" t="s">
        <v>69</v>
      </c>
      <c r="C38" s="2">
        <v>13308</v>
      </c>
      <c r="D38" s="2">
        <v>400</v>
      </c>
      <c r="E38" s="2">
        <v>915</v>
      </c>
      <c r="F38" s="2">
        <v>726</v>
      </c>
      <c r="G38" s="2">
        <v>283.39999999999998</v>
      </c>
      <c r="H38" s="2">
        <v>0</v>
      </c>
      <c r="I38" s="2">
        <v>15632.4</v>
      </c>
      <c r="J38" s="2">
        <v>1916.81</v>
      </c>
      <c r="K38" s="2">
        <v>1530.38</v>
      </c>
      <c r="L38" s="2">
        <v>6784.7099999999991</v>
      </c>
      <c r="M38" s="2">
        <v>10231.9</v>
      </c>
      <c r="N38" s="2">
        <v>5400.5</v>
      </c>
    </row>
    <row r="39" spans="1:14" x14ac:dyDescent="0.2">
      <c r="A39" s="4" t="s">
        <v>70</v>
      </c>
      <c r="B39" s="2" t="s">
        <v>71</v>
      </c>
      <c r="C39" s="2">
        <v>11645</v>
      </c>
      <c r="D39" s="2">
        <v>400</v>
      </c>
      <c r="E39" s="2">
        <v>832.5</v>
      </c>
      <c r="F39" s="2">
        <v>657</v>
      </c>
      <c r="G39" s="2">
        <v>283.39999999999998</v>
      </c>
      <c r="H39" s="2">
        <v>0</v>
      </c>
      <c r="I39" s="2">
        <v>13817.9</v>
      </c>
      <c r="J39" s="2">
        <v>1529.19</v>
      </c>
      <c r="K39" s="2">
        <v>1339.12</v>
      </c>
      <c r="L39" s="2">
        <v>4793.09</v>
      </c>
      <c r="M39" s="2">
        <v>7661.4</v>
      </c>
      <c r="N39" s="2">
        <v>6156.5</v>
      </c>
    </row>
    <row r="40" spans="1:14" x14ac:dyDescent="0.2">
      <c r="A40" s="4" t="s">
        <v>72</v>
      </c>
      <c r="B40" s="2" t="s">
        <v>73</v>
      </c>
      <c r="C40" s="2">
        <v>11645</v>
      </c>
      <c r="D40" s="2">
        <v>200</v>
      </c>
      <c r="E40" s="2">
        <v>801</v>
      </c>
      <c r="F40" s="2">
        <v>635.5</v>
      </c>
      <c r="G40" s="2">
        <v>283.39999999999998</v>
      </c>
      <c r="H40" s="2">
        <v>776.3</v>
      </c>
      <c r="I40" s="2">
        <v>14341.199999999999</v>
      </c>
      <c r="J40" s="2">
        <v>1558.06</v>
      </c>
      <c r="K40" s="2">
        <v>1339.12</v>
      </c>
      <c r="L40" s="2">
        <v>5357.0199999999986</v>
      </c>
      <c r="M40" s="2">
        <v>8254.1999999999989</v>
      </c>
      <c r="N40" s="2">
        <v>6087</v>
      </c>
    </row>
    <row r="41" spans="1:14" x14ac:dyDescent="0.2">
      <c r="A41" s="4" t="s">
        <v>74</v>
      </c>
      <c r="B41" s="2" t="s">
        <v>75</v>
      </c>
      <c r="C41" s="2">
        <v>11645</v>
      </c>
      <c r="D41" s="2">
        <v>200</v>
      </c>
      <c r="E41" s="2">
        <v>801</v>
      </c>
      <c r="F41" s="2">
        <v>513.5</v>
      </c>
      <c r="G41" s="2">
        <v>283.39999999999998</v>
      </c>
      <c r="H41" s="2">
        <v>776.3</v>
      </c>
      <c r="I41" s="2">
        <v>14219.199999999999</v>
      </c>
      <c r="J41" s="2">
        <v>1532</v>
      </c>
      <c r="K41" s="2">
        <v>1339.12</v>
      </c>
      <c r="L41" s="2">
        <v>4117.0799999999981</v>
      </c>
      <c r="M41" s="2">
        <v>6988.199999999998</v>
      </c>
      <c r="N41" s="2">
        <v>7231</v>
      </c>
    </row>
    <row r="42" spans="1:14" x14ac:dyDescent="0.2">
      <c r="A42" s="4" t="s">
        <v>76</v>
      </c>
      <c r="B42" s="2" t="s">
        <v>77</v>
      </c>
      <c r="C42" s="2">
        <v>11645</v>
      </c>
      <c r="D42" s="2">
        <v>0</v>
      </c>
      <c r="E42" s="2">
        <v>801</v>
      </c>
      <c r="F42" s="2">
        <v>635.5</v>
      </c>
      <c r="G42" s="2">
        <v>283.39999999999998</v>
      </c>
      <c r="H42" s="2">
        <v>776.3</v>
      </c>
      <c r="I42" s="2">
        <v>14141.199999999999</v>
      </c>
      <c r="J42" s="2">
        <v>1515.34</v>
      </c>
      <c r="K42" s="2">
        <v>1339.12</v>
      </c>
      <c r="L42" s="2">
        <v>6561.239999999998</v>
      </c>
      <c r="M42" s="2">
        <v>9415.6999999999971</v>
      </c>
      <c r="N42" s="2">
        <v>4725.5</v>
      </c>
    </row>
    <row r="43" spans="1:14" x14ac:dyDescent="0.2">
      <c r="A43" s="4" t="s">
        <v>78</v>
      </c>
      <c r="B43" s="2" t="s">
        <v>79</v>
      </c>
      <c r="C43" s="2">
        <v>8448</v>
      </c>
      <c r="D43" s="2">
        <v>0</v>
      </c>
      <c r="E43" s="2">
        <v>564</v>
      </c>
      <c r="F43" s="2">
        <v>0</v>
      </c>
      <c r="G43" s="2">
        <v>283.39999999999998</v>
      </c>
      <c r="H43" s="2">
        <v>0</v>
      </c>
      <c r="I43" s="2">
        <v>9295.4</v>
      </c>
      <c r="J43" s="2">
        <v>674.62</v>
      </c>
      <c r="K43" s="2">
        <v>901.38</v>
      </c>
      <c r="L43" s="2">
        <v>609.89999999999964</v>
      </c>
      <c r="M43" s="2">
        <v>2185.8999999999996</v>
      </c>
      <c r="N43" s="2">
        <v>7109.5</v>
      </c>
    </row>
    <row r="44" spans="1:14" x14ac:dyDescent="0.2">
      <c r="A44" s="4" t="s">
        <v>80</v>
      </c>
      <c r="B44" s="2" t="s">
        <v>81</v>
      </c>
      <c r="C44" s="2">
        <v>11645</v>
      </c>
      <c r="D44" s="2">
        <v>0</v>
      </c>
      <c r="E44" s="2">
        <v>801</v>
      </c>
      <c r="F44" s="2">
        <v>510</v>
      </c>
      <c r="G44" s="2">
        <v>283.39999999999998</v>
      </c>
      <c r="H44" s="2">
        <v>0</v>
      </c>
      <c r="I44" s="2">
        <v>13239.4</v>
      </c>
      <c r="J44" s="2">
        <v>1408.87</v>
      </c>
      <c r="K44" s="2">
        <v>1339.12</v>
      </c>
      <c r="L44" s="2">
        <v>3620.91</v>
      </c>
      <c r="M44" s="2">
        <v>6368.9</v>
      </c>
      <c r="N44" s="2">
        <v>6870.5</v>
      </c>
    </row>
    <row r="45" spans="1:14" x14ac:dyDescent="0.2">
      <c r="A45" s="4" t="s">
        <v>82</v>
      </c>
      <c r="B45" s="2" t="s">
        <v>83</v>
      </c>
      <c r="C45" s="2">
        <v>11645</v>
      </c>
      <c r="D45" s="2">
        <v>200</v>
      </c>
      <c r="E45" s="2">
        <v>801</v>
      </c>
      <c r="F45" s="2">
        <v>635.5</v>
      </c>
      <c r="G45" s="2">
        <v>0</v>
      </c>
      <c r="H45" s="2">
        <v>6598.55</v>
      </c>
      <c r="I45" s="2">
        <v>19880.05</v>
      </c>
      <c r="J45" s="2">
        <v>2561.5700000000002</v>
      </c>
      <c r="K45" s="2">
        <v>1339.12</v>
      </c>
      <c r="L45" s="2">
        <v>6461.8599999999988</v>
      </c>
      <c r="M45" s="2">
        <v>10362.549999999999</v>
      </c>
      <c r="N45" s="2">
        <v>9517.5</v>
      </c>
    </row>
    <row r="46" spans="1:14" x14ac:dyDescent="0.2">
      <c r="A46" s="4" t="s">
        <v>84</v>
      </c>
      <c r="B46" s="2" t="s">
        <v>85</v>
      </c>
      <c r="C46" s="2">
        <v>11645</v>
      </c>
      <c r="D46" s="2">
        <v>200</v>
      </c>
      <c r="E46" s="2">
        <v>801</v>
      </c>
      <c r="F46" s="2">
        <v>635.5</v>
      </c>
      <c r="G46" s="2">
        <v>0</v>
      </c>
      <c r="H46" s="2">
        <v>1164.45</v>
      </c>
      <c r="I46" s="2">
        <v>14445.95</v>
      </c>
      <c r="J46" s="2">
        <v>1538.98</v>
      </c>
      <c r="K46" s="2">
        <v>1339.12</v>
      </c>
      <c r="L46" s="2">
        <v>3861.3500000000004</v>
      </c>
      <c r="M46" s="2">
        <v>6739.4500000000007</v>
      </c>
      <c r="N46" s="2">
        <v>7706.5</v>
      </c>
    </row>
    <row r="47" spans="1:14" x14ac:dyDescent="0.2">
      <c r="A47" s="4" t="s">
        <v>86</v>
      </c>
      <c r="B47" s="2" t="s">
        <v>87</v>
      </c>
      <c r="C47" s="2">
        <v>13806</v>
      </c>
      <c r="D47" s="2">
        <v>200</v>
      </c>
      <c r="E47" s="2">
        <v>926</v>
      </c>
      <c r="F47" s="2">
        <v>485</v>
      </c>
      <c r="G47" s="2">
        <v>0</v>
      </c>
      <c r="H47" s="2">
        <v>2300.94</v>
      </c>
      <c r="I47" s="2">
        <v>17717.939999999999</v>
      </c>
      <c r="J47" s="2">
        <v>2143.6999999999998</v>
      </c>
      <c r="K47" s="2">
        <v>1587.66</v>
      </c>
      <c r="L47" s="2">
        <v>3134.0799999999981</v>
      </c>
      <c r="M47" s="2">
        <v>6865.4399999999978</v>
      </c>
      <c r="N47" s="2">
        <v>10852.5</v>
      </c>
    </row>
    <row r="48" spans="1:14" x14ac:dyDescent="0.2">
      <c r="A48" s="4" t="s">
        <v>88</v>
      </c>
      <c r="B48" s="2" t="s">
        <v>89</v>
      </c>
      <c r="C48" s="2">
        <v>11645</v>
      </c>
      <c r="D48" s="2">
        <v>400</v>
      </c>
      <c r="E48" s="2">
        <v>801</v>
      </c>
      <c r="F48" s="2">
        <v>635.5</v>
      </c>
      <c r="G48" s="2">
        <v>0</v>
      </c>
      <c r="H48" s="2">
        <v>1164.45</v>
      </c>
      <c r="I48" s="2">
        <v>14645.95</v>
      </c>
      <c r="J48" s="2">
        <v>1581.7</v>
      </c>
      <c r="K48" s="2">
        <v>1339.12</v>
      </c>
      <c r="L48" s="2">
        <v>1606.630000000001</v>
      </c>
      <c r="M48" s="2">
        <v>4527.4500000000007</v>
      </c>
      <c r="N48" s="2">
        <v>10118.5</v>
      </c>
    </row>
    <row r="49" spans="1:14" x14ac:dyDescent="0.2">
      <c r="A49" s="4" t="s">
        <v>90</v>
      </c>
      <c r="B49" s="2" t="s">
        <v>91</v>
      </c>
      <c r="C49" s="2">
        <v>11988</v>
      </c>
      <c r="D49" s="2">
        <v>400</v>
      </c>
      <c r="E49" s="2">
        <v>820</v>
      </c>
      <c r="F49" s="2">
        <v>592.5</v>
      </c>
      <c r="G49" s="2">
        <v>0</v>
      </c>
      <c r="H49" s="2">
        <v>2441.88</v>
      </c>
      <c r="I49" s="2">
        <v>16242.380000000001</v>
      </c>
      <c r="J49" s="2">
        <v>1844.64</v>
      </c>
      <c r="K49" s="2">
        <v>1378.56</v>
      </c>
      <c r="L49" s="2">
        <v>0.68000000000029104</v>
      </c>
      <c r="M49" s="2">
        <v>3223.88</v>
      </c>
      <c r="N49" s="2">
        <v>13018.5</v>
      </c>
    </row>
    <row r="50" spans="1:14" x14ac:dyDescent="0.2">
      <c r="A50" s="4" t="s">
        <v>92</v>
      </c>
      <c r="B50" s="2" t="s">
        <v>93</v>
      </c>
      <c r="C50" s="2">
        <v>13308</v>
      </c>
      <c r="D50" s="2">
        <v>400</v>
      </c>
      <c r="E50" s="2">
        <v>915</v>
      </c>
      <c r="F50" s="2">
        <v>726</v>
      </c>
      <c r="G50" s="2">
        <v>0</v>
      </c>
      <c r="H50" s="2">
        <v>887.18</v>
      </c>
      <c r="I50" s="2">
        <v>16236.18</v>
      </c>
      <c r="J50" s="2">
        <v>1951.03</v>
      </c>
      <c r="K50" s="2">
        <v>1530.38</v>
      </c>
      <c r="L50" s="2">
        <v>2346.2700000000004</v>
      </c>
      <c r="M50" s="2">
        <v>5827.68</v>
      </c>
      <c r="N50" s="2">
        <v>10408.5</v>
      </c>
    </row>
    <row r="51" spans="1:14" x14ac:dyDescent="0.2">
      <c r="A51" s="4" t="s">
        <v>94</v>
      </c>
      <c r="B51" s="2" t="s">
        <v>95</v>
      </c>
      <c r="C51" s="2">
        <v>15983</v>
      </c>
      <c r="D51" s="2">
        <v>200</v>
      </c>
      <c r="E51" s="2">
        <v>1093</v>
      </c>
      <c r="F51" s="2">
        <v>789</v>
      </c>
      <c r="G51" s="2">
        <v>0</v>
      </c>
      <c r="H51" s="2">
        <v>2663.8</v>
      </c>
      <c r="I51" s="2">
        <v>20728.8</v>
      </c>
      <c r="J51" s="2">
        <v>2767.47</v>
      </c>
      <c r="K51" s="2">
        <v>1838.02</v>
      </c>
      <c r="L51" s="2">
        <v>0.30999999999949068</v>
      </c>
      <c r="M51" s="2">
        <v>4605.7999999999993</v>
      </c>
      <c r="N51" s="2">
        <v>16123</v>
      </c>
    </row>
    <row r="52" spans="1:14" x14ac:dyDescent="0.2">
      <c r="A52" s="4" t="s">
        <v>96</v>
      </c>
      <c r="B52" s="2" t="s">
        <v>97</v>
      </c>
      <c r="C52" s="2">
        <v>15983</v>
      </c>
      <c r="D52" s="2">
        <v>200</v>
      </c>
      <c r="E52" s="2">
        <v>1093</v>
      </c>
      <c r="F52" s="2">
        <v>789</v>
      </c>
      <c r="G52" s="2">
        <v>0</v>
      </c>
      <c r="H52" s="2">
        <v>2663.8</v>
      </c>
      <c r="I52" s="2">
        <v>20728.8</v>
      </c>
      <c r="J52" s="2">
        <v>2767.47</v>
      </c>
      <c r="K52" s="2">
        <v>1838.02</v>
      </c>
      <c r="L52" s="2">
        <v>0.30999999999949068</v>
      </c>
      <c r="M52" s="2">
        <v>4605.7999999999993</v>
      </c>
      <c r="N52" s="2">
        <v>16123</v>
      </c>
    </row>
    <row r="53" spans="1:14" x14ac:dyDescent="0.2">
      <c r="A53" s="4" t="s">
        <v>98</v>
      </c>
      <c r="B53" s="2" t="s">
        <v>99</v>
      </c>
      <c r="C53" s="2">
        <v>8448</v>
      </c>
      <c r="D53" s="2">
        <v>200</v>
      </c>
      <c r="E53" s="2">
        <v>564</v>
      </c>
      <c r="F53" s="2">
        <v>461.75</v>
      </c>
      <c r="G53" s="2">
        <v>0</v>
      </c>
      <c r="H53" s="2">
        <v>0</v>
      </c>
      <c r="I53" s="2">
        <v>9673.75</v>
      </c>
      <c r="J53" s="2">
        <v>792.01</v>
      </c>
      <c r="K53" s="2">
        <v>971.52</v>
      </c>
      <c r="L53" s="2">
        <v>-0.27999999999974534</v>
      </c>
      <c r="M53" s="2">
        <v>1763.2500000000002</v>
      </c>
      <c r="N53" s="2">
        <v>7910.5</v>
      </c>
    </row>
    <row r="54" spans="1:14" s="12" customFormat="1" x14ac:dyDescent="0.2">
      <c r="A54" s="11"/>
      <c r="C54" s="12" t="s">
        <v>39</v>
      </c>
      <c r="D54" s="12" t="s">
        <v>39</v>
      </c>
      <c r="E54" s="12" t="s">
        <v>39</v>
      </c>
      <c r="F54" s="12" t="s">
        <v>39</v>
      </c>
      <c r="G54" s="12" t="s">
        <v>39</v>
      </c>
      <c r="H54" s="12" t="s">
        <v>39</v>
      </c>
      <c r="I54" s="12" t="s">
        <v>39</v>
      </c>
      <c r="J54" s="12" t="s">
        <v>39</v>
      </c>
      <c r="K54" s="12" t="s">
        <v>39</v>
      </c>
      <c r="L54" s="12" t="s">
        <v>39</v>
      </c>
      <c r="M54" s="12" t="s">
        <v>39</v>
      </c>
      <c r="N54" s="12" t="s">
        <v>39</v>
      </c>
    </row>
    <row r="56" spans="1:14" x14ac:dyDescent="0.2">
      <c r="A56" s="10" t="s">
        <v>100</v>
      </c>
    </row>
    <row r="57" spans="1:14" x14ac:dyDescent="0.2">
      <c r="A57" s="4" t="s">
        <v>101</v>
      </c>
      <c r="B57" s="2" t="s">
        <v>102</v>
      </c>
      <c r="C57" s="2">
        <v>29714</v>
      </c>
      <c r="D57" s="2">
        <v>0</v>
      </c>
      <c r="E57" s="2">
        <v>1155.5</v>
      </c>
      <c r="F57" s="2">
        <v>817.5</v>
      </c>
      <c r="G57" s="2">
        <v>850.2</v>
      </c>
      <c r="H57" s="2">
        <v>0</v>
      </c>
      <c r="I57" s="2">
        <v>32537.200000000001</v>
      </c>
      <c r="J57" s="2">
        <v>5655.23</v>
      </c>
      <c r="K57" s="2">
        <v>3417.08</v>
      </c>
      <c r="L57" s="2">
        <v>0.38999999999941792</v>
      </c>
      <c r="M57" s="2">
        <v>9072.6999999999989</v>
      </c>
      <c r="N57" s="2">
        <v>23464.5</v>
      </c>
    </row>
    <row r="58" spans="1:14" x14ac:dyDescent="0.2">
      <c r="A58" s="4" t="s">
        <v>103</v>
      </c>
      <c r="B58" s="2" t="s">
        <v>104</v>
      </c>
      <c r="C58" s="2">
        <v>13806</v>
      </c>
      <c r="D58" s="2">
        <v>400</v>
      </c>
      <c r="E58" s="2">
        <v>1028</v>
      </c>
      <c r="F58" s="2">
        <v>810</v>
      </c>
      <c r="G58" s="2">
        <v>0</v>
      </c>
      <c r="H58" s="2">
        <v>2301</v>
      </c>
      <c r="I58" s="2">
        <v>18345</v>
      </c>
      <c r="J58" s="2">
        <v>2265.41</v>
      </c>
      <c r="K58" s="2">
        <v>1587.7</v>
      </c>
      <c r="L58" s="2">
        <v>-0.11000000000058208</v>
      </c>
      <c r="M58" s="2">
        <v>3852.9999999999991</v>
      </c>
      <c r="N58" s="2">
        <v>14492</v>
      </c>
    </row>
    <row r="59" spans="1:14" x14ac:dyDescent="0.2">
      <c r="A59" s="4" t="s">
        <v>105</v>
      </c>
      <c r="B59" s="2" t="s">
        <v>106</v>
      </c>
      <c r="C59" s="2">
        <v>11988</v>
      </c>
      <c r="D59" s="2">
        <v>0</v>
      </c>
      <c r="E59" s="2">
        <v>820</v>
      </c>
      <c r="F59" s="2">
        <v>592.5</v>
      </c>
      <c r="G59" s="2">
        <v>0</v>
      </c>
      <c r="H59" s="2">
        <v>1997.9</v>
      </c>
      <c r="I59" s="2">
        <v>15398.4</v>
      </c>
      <c r="J59" s="2">
        <v>1655.36</v>
      </c>
      <c r="K59" s="2">
        <v>1378.56</v>
      </c>
      <c r="L59" s="2">
        <v>2450.4799999999996</v>
      </c>
      <c r="M59" s="2">
        <v>5484.4</v>
      </c>
      <c r="N59" s="2">
        <v>9914</v>
      </c>
    </row>
    <row r="60" spans="1:14" x14ac:dyDescent="0.2">
      <c r="A60" s="4" t="s">
        <v>107</v>
      </c>
      <c r="B60" s="2" t="s">
        <v>108</v>
      </c>
      <c r="C60" s="2">
        <v>16896</v>
      </c>
      <c r="D60" s="2">
        <v>200</v>
      </c>
      <c r="E60" s="2">
        <v>1128</v>
      </c>
      <c r="F60" s="2">
        <v>813</v>
      </c>
      <c r="G60" s="2">
        <v>0</v>
      </c>
      <c r="H60" s="2">
        <v>2816.06</v>
      </c>
      <c r="I60" s="2">
        <v>21853.06</v>
      </c>
      <c r="J60" s="2">
        <v>2975</v>
      </c>
      <c r="K60" s="2">
        <v>1943.08</v>
      </c>
      <c r="L60" s="2">
        <v>1553.4800000000032</v>
      </c>
      <c r="M60" s="2">
        <v>6471.5600000000031</v>
      </c>
      <c r="N60" s="2">
        <v>15381.5</v>
      </c>
    </row>
    <row r="61" spans="1:14" x14ac:dyDescent="0.2">
      <c r="A61" s="4" t="s">
        <v>109</v>
      </c>
      <c r="B61" s="2" t="s">
        <v>110</v>
      </c>
      <c r="C61" s="2">
        <v>14937</v>
      </c>
      <c r="D61" s="2">
        <v>200</v>
      </c>
      <c r="E61" s="2">
        <v>957</v>
      </c>
      <c r="F61" s="2">
        <v>881</v>
      </c>
      <c r="G61" s="2">
        <v>0</v>
      </c>
      <c r="H61" s="2">
        <v>0</v>
      </c>
      <c r="I61" s="2">
        <v>16975</v>
      </c>
      <c r="J61" s="2">
        <v>2203.6</v>
      </c>
      <c r="K61" s="2">
        <v>1717.72</v>
      </c>
      <c r="L61" s="2">
        <v>6595.68</v>
      </c>
      <c r="M61" s="2">
        <v>10517</v>
      </c>
      <c r="N61" s="2">
        <v>6458</v>
      </c>
    </row>
    <row r="62" spans="1:14" x14ac:dyDescent="0.2">
      <c r="A62" s="4" t="s">
        <v>111</v>
      </c>
      <c r="B62" s="2" t="s">
        <v>112</v>
      </c>
      <c r="C62" s="2">
        <v>14937</v>
      </c>
      <c r="D62" s="2">
        <v>0</v>
      </c>
      <c r="E62" s="2">
        <v>957</v>
      </c>
      <c r="F62" s="2">
        <v>881</v>
      </c>
      <c r="G62" s="2">
        <v>0</v>
      </c>
      <c r="H62" s="2">
        <v>1244.72</v>
      </c>
      <c r="I62" s="2">
        <v>18019.72</v>
      </c>
      <c r="J62" s="2">
        <v>2293.81</v>
      </c>
      <c r="K62" s="2">
        <v>1717.72</v>
      </c>
      <c r="L62" s="2">
        <v>6813.1900000000023</v>
      </c>
      <c r="M62" s="2">
        <v>10824.720000000001</v>
      </c>
      <c r="N62" s="2">
        <v>7195</v>
      </c>
    </row>
    <row r="63" spans="1:14" x14ac:dyDescent="0.2">
      <c r="A63" s="4" t="s">
        <v>496</v>
      </c>
      <c r="B63" s="2" t="s">
        <v>497</v>
      </c>
      <c r="C63" s="2">
        <v>11442</v>
      </c>
      <c r="D63" s="2">
        <v>0</v>
      </c>
      <c r="E63" s="2">
        <v>784</v>
      </c>
      <c r="F63" s="2">
        <v>573</v>
      </c>
      <c r="G63" s="2">
        <v>0</v>
      </c>
      <c r="H63" s="2">
        <v>1906.84</v>
      </c>
      <c r="I63" s="2">
        <v>14705.84</v>
      </c>
      <c r="J63" s="2">
        <v>1521.23</v>
      </c>
      <c r="K63" s="2">
        <v>1315.72</v>
      </c>
      <c r="L63" s="2">
        <v>0.88999999999941792</v>
      </c>
      <c r="M63" s="2">
        <v>2837.8399999999992</v>
      </c>
      <c r="N63" s="2">
        <v>11868</v>
      </c>
    </row>
    <row r="64" spans="1:14" x14ac:dyDescent="0.2">
      <c r="A64" s="4" t="s">
        <v>113</v>
      </c>
      <c r="B64" s="2" t="s">
        <v>114</v>
      </c>
      <c r="C64" s="2">
        <v>12319</v>
      </c>
      <c r="D64" s="2">
        <v>0</v>
      </c>
      <c r="E64" s="2">
        <v>864.5</v>
      </c>
      <c r="F64" s="2">
        <v>645</v>
      </c>
      <c r="G64" s="2">
        <v>0</v>
      </c>
      <c r="H64" s="2">
        <v>0</v>
      </c>
      <c r="I64" s="2">
        <v>13828.5</v>
      </c>
      <c r="J64" s="2">
        <v>1531.48</v>
      </c>
      <c r="K64" s="2">
        <v>1416.64</v>
      </c>
      <c r="L64" s="2">
        <v>1791.880000000001</v>
      </c>
      <c r="M64" s="2">
        <v>4740.0000000000009</v>
      </c>
      <c r="N64" s="2">
        <v>9088.5</v>
      </c>
    </row>
    <row r="65" spans="1:14" x14ac:dyDescent="0.2">
      <c r="A65" s="4" t="s">
        <v>115</v>
      </c>
      <c r="B65" s="2" t="s">
        <v>116</v>
      </c>
      <c r="C65" s="2">
        <v>11929</v>
      </c>
      <c r="D65" s="2">
        <v>0</v>
      </c>
      <c r="E65" s="2">
        <v>737</v>
      </c>
      <c r="F65" s="2">
        <v>675</v>
      </c>
      <c r="G65" s="2">
        <v>0</v>
      </c>
      <c r="H65" s="2">
        <v>497.05</v>
      </c>
      <c r="I65" s="2">
        <v>13838.05</v>
      </c>
      <c r="J65" s="2">
        <v>1487.28</v>
      </c>
      <c r="K65" s="2">
        <v>1371.86</v>
      </c>
      <c r="L65" s="2">
        <v>17.909999999999854</v>
      </c>
      <c r="M65" s="2">
        <v>2877.0499999999997</v>
      </c>
      <c r="N65" s="2">
        <v>10961</v>
      </c>
    </row>
    <row r="66" spans="1:14" x14ac:dyDescent="0.2">
      <c r="A66" s="4" t="s">
        <v>117</v>
      </c>
      <c r="B66" s="2" t="s">
        <v>118</v>
      </c>
      <c r="C66" s="2">
        <v>11988</v>
      </c>
      <c r="D66" s="2">
        <v>0</v>
      </c>
      <c r="E66" s="2">
        <v>820</v>
      </c>
      <c r="F66" s="2">
        <v>675</v>
      </c>
      <c r="G66" s="2">
        <v>0</v>
      </c>
      <c r="H66" s="2">
        <v>466.2</v>
      </c>
      <c r="I66" s="2">
        <v>13949.2</v>
      </c>
      <c r="J66" s="2">
        <v>1507.55</v>
      </c>
      <c r="K66" s="2">
        <v>1378.62</v>
      </c>
      <c r="L66" s="2">
        <v>-0.46999999999934516</v>
      </c>
      <c r="M66" s="2">
        <v>2885.7000000000007</v>
      </c>
      <c r="N66" s="2">
        <v>11063.5</v>
      </c>
    </row>
    <row r="67" spans="1:14" x14ac:dyDescent="0.2">
      <c r="A67" s="4" t="s">
        <v>119</v>
      </c>
      <c r="B67" s="13" t="s">
        <v>120</v>
      </c>
      <c r="C67" s="2">
        <v>11988</v>
      </c>
      <c r="D67" s="2">
        <v>200</v>
      </c>
      <c r="E67" s="2">
        <v>820</v>
      </c>
      <c r="F67" s="2">
        <v>675</v>
      </c>
      <c r="G67" s="2">
        <v>0</v>
      </c>
      <c r="H67" s="2">
        <v>3846.15</v>
      </c>
      <c r="I67" s="2">
        <v>17529.150000000001</v>
      </c>
      <c r="J67" s="2">
        <v>2061.25</v>
      </c>
      <c r="K67" s="2">
        <v>1378.62</v>
      </c>
      <c r="L67" s="2">
        <v>-0.21999999999752617</v>
      </c>
      <c r="M67" s="2">
        <v>3439.6500000000024</v>
      </c>
      <c r="N67" s="2">
        <v>14089.5</v>
      </c>
    </row>
    <row r="68" spans="1:14" x14ac:dyDescent="0.2">
      <c r="A68" s="4" t="s">
        <v>121</v>
      </c>
      <c r="B68" s="13" t="s">
        <v>122</v>
      </c>
      <c r="C68" s="2">
        <v>5721</v>
      </c>
      <c r="D68" s="2">
        <v>0</v>
      </c>
      <c r="E68" s="2">
        <v>392</v>
      </c>
      <c r="F68" s="2">
        <v>332</v>
      </c>
      <c r="G68" s="2">
        <v>0</v>
      </c>
      <c r="H68" s="2">
        <v>0</v>
      </c>
      <c r="I68" s="2">
        <v>6445</v>
      </c>
      <c r="J68" s="2">
        <v>670.98</v>
      </c>
      <c r="K68" s="2">
        <v>657.92</v>
      </c>
      <c r="L68" s="2">
        <v>0.1000000000003638</v>
      </c>
      <c r="M68" s="2">
        <v>1329.0000000000005</v>
      </c>
      <c r="N68" s="2">
        <v>5116</v>
      </c>
    </row>
    <row r="69" spans="1:14" s="12" customFormat="1" x14ac:dyDescent="0.2">
      <c r="A69" s="11"/>
      <c r="C69" s="12" t="s">
        <v>39</v>
      </c>
      <c r="D69" s="12" t="s">
        <v>39</v>
      </c>
      <c r="E69" s="12" t="s">
        <v>39</v>
      </c>
      <c r="F69" s="12" t="s">
        <v>39</v>
      </c>
      <c r="G69" s="12" t="s">
        <v>39</v>
      </c>
      <c r="H69" s="12" t="s">
        <v>39</v>
      </c>
      <c r="I69" s="12" t="s">
        <v>39</v>
      </c>
      <c r="J69" s="12" t="s">
        <v>39</v>
      </c>
      <c r="K69" s="12" t="s">
        <v>39</v>
      </c>
      <c r="L69" s="12" t="s">
        <v>39</v>
      </c>
      <c r="M69" s="12" t="s">
        <v>39</v>
      </c>
      <c r="N69" s="12" t="s">
        <v>39</v>
      </c>
    </row>
    <row r="71" spans="1:14" x14ac:dyDescent="0.2">
      <c r="A71" s="10" t="s">
        <v>125</v>
      </c>
    </row>
    <row r="72" spans="1:14" x14ac:dyDescent="0.2">
      <c r="A72" s="4" t="s">
        <v>126</v>
      </c>
      <c r="B72" s="2" t="s">
        <v>127</v>
      </c>
      <c r="C72" s="13">
        <v>11442</v>
      </c>
      <c r="D72" s="2">
        <v>400</v>
      </c>
      <c r="E72" s="2">
        <v>784</v>
      </c>
      <c r="F72" s="2">
        <v>581.5</v>
      </c>
      <c r="G72" s="2">
        <v>708.5</v>
      </c>
      <c r="H72" s="2">
        <v>0</v>
      </c>
      <c r="I72" s="2">
        <v>13916</v>
      </c>
      <c r="J72" s="2">
        <v>1550</v>
      </c>
      <c r="K72" s="2">
        <v>1315.7</v>
      </c>
      <c r="L72" s="2">
        <v>1.2999999999992724</v>
      </c>
      <c r="M72" s="2">
        <v>2866.9999999999991</v>
      </c>
      <c r="N72" s="2">
        <v>11049</v>
      </c>
    </row>
    <row r="73" spans="1:14" x14ac:dyDescent="0.2">
      <c r="A73" s="4" t="s">
        <v>128</v>
      </c>
      <c r="B73" s="2" t="s">
        <v>129</v>
      </c>
      <c r="C73" s="13">
        <v>12673</v>
      </c>
      <c r="D73" s="2">
        <v>400</v>
      </c>
      <c r="E73" s="2">
        <v>815</v>
      </c>
      <c r="F73" s="2">
        <v>595.5</v>
      </c>
      <c r="G73" s="2">
        <v>708.5</v>
      </c>
      <c r="H73" s="2">
        <v>2112</v>
      </c>
      <c r="I73" s="2">
        <v>17304</v>
      </c>
      <c r="J73" s="2">
        <v>2065.2199999999998</v>
      </c>
      <c r="K73" s="2">
        <v>1457.28</v>
      </c>
      <c r="L73" s="2">
        <v>910</v>
      </c>
      <c r="M73" s="2">
        <v>4432.5</v>
      </c>
      <c r="N73" s="2">
        <v>12871.5</v>
      </c>
    </row>
    <row r="74" spans="1:14" x14ac:dyDescent="0.2">
      <c r="A74" s="4" t="s">
        <v>130</v>
      </c>
      <c r="B74" s="2" t="s">
        <v>131</v>
      </c>
      <c r="C74" s="13">
        <v>11442</v>
      </c>
      <c r="D74" s="2">
        <v>200</v>
      </c>
      <c r="E74" s="2">
        <v>784</v>
      </c>
      <c r="F74" s="2">
        <v>581.5</v>
      </c>
      <c r="G74" s="2">
        <v>0</v>
      </c>
      <c r="H74" s="2">
        <v>1906.8</v>
      </c>
      <c r="I74" s="2">
        <v>14914.3</v>
      </c>
      <c r="J74" s="2">
        <v>1559.59</v>
      </c>
      <c r="K74" s="2">
        <v>1315.7</v>
      </c>
      <c r="L74" s="2">
        <v>5181.5099999999984</v>
      </c>
      <c r="M74" s="2">
        <v>8056.7999999999984</v>
      </c>
      <c r="N74" s="2">
        <v>6857.5</v>
      </c>
    </row>
    <row r="75" spans="1:14" x14ac:dyDescent="0.2">
      <c r="A75" s="4" t="s">
        <v>132</v>
      </c>
      <c r="B75" s="2" t="s">
        <v>133</v>
      </c>
      <c r="C75" s="13">
        <v>11442</v>
      </c>
      <c r="D75" s="2">
        <v>0</v>
      </c>
      <c r="E75" s="2">
        <v>784</v>
      </c>
      <c r="F75" s="2">
        <v>432</v>
      </c>
      <c r="G75" s="2">
        <v>0</v>
      </c>
      <c r="H75" s="2">
        <v>953.4</v>
      </c>
      <c r="I75" s="2">
        <v>13611.4</v>
      </c>
      <c r="J75" s="2">
        <v>1408.92</v>
      </c>
      <c r="K75" s="2">
        <v>1315.7</v>
      </c>
      <c r="L75" s="2">
        <v>1.2799999999988358</v>
      </c>
      <c r="M75" s="2">
        <v>2725.8999999999987</v>
      </c>
      <c r="N75" s="2">
        <v>10885.5</v>
      </c>
    </row>
    <row r="76" spans="1:14" x14ac:dyDescent="0.2">
      <c r="A76" s="4" t="s">
        <v>134</v>
      </c>
      <c r="B76" s="2" t="s">
        <v>135</v>
      </c>
      <c r="C76" s="13">
        <v>11442</v>
      </c>
      <c r="D76" s="2">
        <v>400</v>
      </c>
      <c r="E76" s="2">
        <v>784</v>
      </c>
      <c r="F76" s="2">
        <v>581.5</v>
      </c>
      <c r="G76" s="2">
        <v>0</v>
      </c>
      <c r="H76" s="2">
        <v>1906.8</v>
      </c>
      <c r="I76" s="2">
        <v>15114.3</v>
      </c>
      <c r="J76" s="2">
        <v>1608.41</v>
      </c>
      <c r="K76" s="2">
        <v>1315.7</v>
      </c>
      <c r="L76" s="2">
        <v>1.1899999999986903</v>
      </c>
      <c r="M76" s="2">
        <v>2925.2999999999988</v>
      </c>
      <c r="N76" s="2">
        <v>12189</v>
      </c>
    </row>
    <row r="77" spans="1:14" x14ac:dyDescent="0.2">
      <c r="A77" s="4" t="s">
        <v>136</v>
      </c>
      <c r="B77" s="2" t="s">
        <v>137</v>
      </c>
      <c r="C77" s="2">
        <v>11442</v>
      </c>
      <c r="D77" s="2">
        <v>400</v>
      </c>
      <c r="E77" s="2">
        <v>900</v>
      </c>
      <c r="F77" s="2">
        <v>674</v>
      </c>
      <c r="G77" s="2">
        <v>0</v>
      </c>
      <c r="H77" s="2">
        <v>1430.1</v>
      </c>
      <c r="I77" s="2">
        <v>14846.1</v>
      </c>
      <c r="J77" s="2">
        <v>1595.93</v>
      </c>
      <c r="K77" s="2">
        <v>1315.7</v>
      </c>
      <c r="L77" s="2">
        <v>1.4700000000011642</v>
      </c>
      <c r="M77" s="2">
        <v>2913.1000000000013</v>
      </c>
      <c r="N77" s="2">
        <v>11933</v>
      </c>
    </row>
    <row r="78" spans="1:14" s="12" customFormat="1" x14ac:dyDescent="0.2">
      <c r="A78" s="11"/>
      <c r="C78" s="12" t="s">
        <v>39</v>
      </c>
      <c r="D78" s="12" t="s">
        <v>39</v>
      </c>
      <c r="E78" s="12" t="s">
        <v>39</v>
      </c>
      <c r="F78" s="12" t="s">
        <v>39</v>
      </c>
      <c r="G78" s="12" t="s">
        <v>39</v>
      </c>
      <c r="H78" s="12" t="s">
        <v>39</v>
      </c>
      <c r="I78" s="12" t="s">
        <v>39</v>
      </c>
      <c r="J78" s="12" t="s">
        <v>39</v>
      </c>
      <c r="K78" s="12" t="s">
        <v>39</v>
      </c>
      <c r="L78" s="12" t="s">
        <v>39</v>
      </c>
      <c r="M78" s="12" t="s">
        <v>39</v>
      </c>
      <c r="N78" s="12" t="s">
        <v>39</v>
      </c>
    </row>
    <row r="80" spans="1:14" x14ac:dyDescent="0.2">
      <c r="A80" s="10" t="s">
        <v>138</v>
      </c>
    </row>
    <row r="81" spans="1:14" x14ac:dyDescent="0.2">
      <c r="A81" s="4" t="s">
        <v>498</v>
      </c>
      <c r="B81" s="2" t="s">
        <v>499</v>
      </c>
      <c r="C81" s="2">
        <v>12673</v>
      </c>
      <c r="D81" s="2">
        <v>0</v>
      </c>
      <c r="E81" s="2">
        <v>846</v>
      </c>
      <c r="F81" s="2">
        <v>528</v>
      </c>
      <c r="G81" s="2">
        <v>739.32</v>
      </c>
      <c r="H81" s="2">
        <v>0</v>
      </c>
      <c r="I81" s="2">
        <v>14786.32</v>
      </c>
      <c r="J81" s="2">
        <v>1736</v>
      </c>
      <c r="K81" s="2">
        <v>1457.32</v>
      </c>
      <c r="L81" s="2">
        <v>0.5</v>
      </c>
      <c r="M81" s="2">
        <v>3193.8199999999997</v>
      </c>
      <c r="N81" s="2">
        <v>11592.5</v>
      </c>
    </row>
    <row r="82" spans="1:14" x14ac:dyDescent="0.2">
      <c r="A82" s="4" t="s">
        <v>139</v>
      </c>
      <c r="B82" s="2" t="s">
        <v>140</v>
      </c>
      <c r="C82" s="2">
        <v>11442</v>
      </c>
      <c r="D82" s="2">
        <v>0</v>
      </c>
      <c r="E82" s="2">
        <v>784</v>
      </c>
      <c r="F82" s="2">
        <v>581.5</v>
      </c>
      <c r="G82" s="2">
        <v>708.5</v>
      </c>
      <c r="H82" s="2">
        <v>0</v>
      </c>
      <c r="I82" s="2">
        <v>13516</v>
      </c>
      <c r="J82" s="2">
        <v>1464.56</v>
      </c>
      <c r="K82" s="2">
        <v>1315.7</v>
      </c>
      <c r="L82" s="2">
        <v>1.2399999999997817</v>
      </c>
      <c r="M82" s="2">
        <v>2781.5</v>
      </c>
      <c r="N82" s="2">
        <v>10734.5</v>
      </c>
    </row>
    <row r="83" spans="1:14" x14ac:dyDescent="0.2">
      <c r="A83" s="4" t="s">
        <v>141</v>
      </c>
      <c r="B83" s="2" t="s">
        <v>142</v>
      </c>
      <c r="C83" s="2">
        <v>11442</v>
      </c>
      <c r="D83" s="2">
        <v>200</v>
      </c>
      <c r="E83" s="2">
        <v>784</v>
      </c>
      <c r="F83" s="2">
        <v>499</v>
      </c>
      <c r="G83" s="2">
        <v>0</v>
      </c>
      <c r="H83" s="2">
        <v>1906.8</v>
      </c>
      <c r="I83" s="2">
        <v>14831.8</v>
      </c>
      <c r="J83" s="2">
        <v>1548.07</v>
      </c>
      <c r="K83" s="2">
        <v>1315.7</v>
      </c>
      <c r="L83" s="2">
        <v>1.0299999999988358</v>
      </c>
      <c r="M83" s="2">
        <v>2864.7999999999988</v>
      </c>
      <c r="N83" s="2">
        <v>11967</v>
      </c>
    </row>
    <row r="84" spans="1:14" x14ac:dyDescent="0.2">
      <c r="A84" s="4" t="s">
        <v>143</v>
      </c>
      <c r="B84" s="2" t="s">
        <v>144</v>
      </c>
      <c r="C84" s="2">
        <v>11442</v>
      </c>
      <c r="D84" s="2">
        <v>200</v>
      </c>
      <c r="E84" s="2">
        <v>784</v>
      </c>
      <c r="F84" s="2">
        <v>581.5</v>
      </c>
      <c r="G84" s="2">
        <v>0</v>
      </c>
      <c r="H84" s="2">
        <v>1906.8</v>
      </c>
      <c r="I84" s="2">
        <v>14914.3</v>
      </c>
      <c r="J84" s="2">
        <v>1565.69</v>
      </c>
      <c r="K84" s="2">
        <v>1315.7</v>
      </c>
      <c r="L84" s="2">
        <v>1.4099999999998545</v>
      </c>
      <c r="M84" s="2">
        <v>2882.8</v>
      </c>
      <c r="N84" s="2">
        <v>12031.5</v>
      </c>
    </row>
    <row r="85" spans="1:14" x14ac:dyDescent="0.2">
      <c r="A85" s="4" t="s">
        <v>145</v>
      </c>
      <c r="B85" s="2" t="s">
        <v>146</v>
      </c>
      <c r="C85" s="2">
        <v>11442</v>
      </c>
      <c r="D85" s="2">
        <v>200</v>
      </c>
      <c r="E85" s="2">
        <v>784</v>
      </c>
      <c r="F85" s="2">
        <v>581.5</v>
      </c>
      <c r="G85" s="2">
        <v>0</v>
      </c>
      <c r="H85" s="2">
        <v>1906.8</v>
      </c>
      <c r="I85" s="2">
        <v>14914.3</v>
      </c>
      <c r="J85" s="2">
        <v>1559.59</v>
      </c>
      <c r="K85" s="2">
        <v>1315.7</v>
      </c>
      <c r="L85" s="2">
        <v>1.5099999999983993</v>
      </c>
      <c r="M85" s="2">
        <v>2876.7999999999984</v>
      </c>
      <c r="N85" s="2">
        <v>12037.5</v>
      </c>
    </row>
    <row r="86" spans="1:14" x14ac:dyDescent="0.2">
      <c r="A86" s="4" t="s">
        <v>147</v>
      </c>
      <c r="B86" s="2" t="s">
        <v>148</v>
      </c>
      <c r="C86" s="2">
        <v>11442</v>
      </c>
      <c r="D86" s="2">
        <v>400</v>
      </c>
      <c r="E86" s="2">
        <v>784</v>
      </c>
      <c r="F86" s="2">
        <v>581.5</v>
      </c>
      <c r="G86" s="2">
        <v>0</v>
      </c>
      <c r="H86" s="2">
        <v>1906.8</v>
      </c>
      <c r="I86" s="2">
        <v>15114.3</v>
      </c>
      <c r="J86" s="2">
        <v>1602.31</v>
      </c>
      <c r="K86" s="2">
        <v>1315.7</v>
      </c>
      <c r="L86" s="2">
        <v>1567.2899999999991</v>
      </c>
      <c r="M86" s="2">
        <v>4485.2999999999993</v>
      </c>
      <c r="N86" s="2">
        <v>10629</v>
      </c>
    </row>
    <row r="87" spans="1:14" x14ac:dyDescent="0.2">
      <c r="A87" s="4" t="s">
        <v>149</v>
      </c>
      <c r="B87" s="2" t="s">
        <v>150</v>
      </c>
      <c r="C87" s="2">
        <v>11442</v>
      </c>
      <c r="D87" s="2">
        <v>200</v>
      </c>
      <c r="E87" s="2">
        <v>784</v>
      </c>
      <c r="F87" s="2">
        <v>581.5</v>
      </c>
      <c r="G87" s="2">
        <v>0</v>
      </c>
      <c r="H87" s="2">
        <v>2288.16</v>
      </c>
      <c r="I87" s="2">
        <v>15295.66</v>
      </c>
      <c r="J87" s="2">
        <v>1641.05</v>
      </c>
      <c r="K87" s="2">
        <v>1315.7</v>
      </c>
      <c r="L87" s="2">
        <v>0.90999999999985448</v>
      </c>
      <c r="M87" s="2">
        <v>2957.66</v>
      </c>
      <c r="N87" s="2">
        <v>12338</v>
      </c>
    </row>
    <row r="88" spans="1:14" x14ac:dyDescent="0.2">
      <c r="A88" s="4" t="s">
        <v>151</v>
      </c>
      <c r="B88" s="13" t="s">
        <v>152</v>
      </c>
      <c r="C88" s="2">
        <v>11442</v>
      </c>
      <c r="D88" s="2">
        <v>400</v>
      </c>
      <c r="E88" s="2">
        <v>784</v>
      </c>
      <c r="F88" s="2">
        <v>581.5</v>
      </c>
      <c r="G88" s="2">
        <v>0</v>
      </c>
      <c r="H88" s="2">
        <v>2288.16</v>
      </c>
      <c r="I88" s="2">
        <v>15495.66</v>
      </c>
      <c r="J88" s="2">
        <v>1683.77</v>
      </c>
      <c r="K88" s="2">
        <v>1315.7</v>
      </c>
      <c r="L88" s="2">
        <v>1.1899999999986903</v>
      </c>
      <c r="M88" s="2">
        <v>3000.6599999999989</v>
      </c>
      <c r="N88" s="2">
        <v>12495</v>
      </c>
    </row>
    <row r="89" spans="1:14" x14ac:dyDescent="0.2">
      <c r="A89" s="4" t="s">
        <v>153</v>
      </c>
      <c r="B89" s="13" t="s">
        <v>154</v>
      </c>
      <c r="C89" s="2">
        <v>11442</v>
      </c>
      <c r="D89" s="2">
        <v>200</v>
      </c>
      <c r="E89" s="2">
        <v>760.5</v>
      </c>
      <c r="F89" s="2">
        <v>559.5</v>
      </c>
      <c r="G89" s="2">
        <v>0</v>
      </c>
      <c r="H89" s="2">
        <v>2097.6999999999998</v>
      </c>
      <c r="I89" s="2">
        <v>15059.7</v>
      </c>
      <c r="J89" s="2">
        <v>1495.3</v>
      </c>
      <c r="K89" s="2">
        <v>1315.84</v>
      </c>
      <c r="L89" s="2">
        <v>381.56000000000131</v>
      </c>
      <c r="M89" s="2">
        <v>3192.7000000000012</v>
      </c>
      <c r="N89" s="2">
        <v>11867</v>
      </c>
    </row>
    <row r="90" spans="1:14" x14ac:dyDescent="0.2">
      <c r="A90" s="4" t="s">
        <v>155</v>
      </c>
      <c r="B90" s="13" t="s">
        <v>156</v>
      </c>
      <c r="C90" s="2">
        <v>6336.45</v>
      </c>
      <c r="D90" s="2">
        <v>0</v>
      </c>
      <c r="E90" s="2">
        <v>423</v>
      </c>
      <c r="F90" s="2">
        <v>346</v>
      </c>
      <c r="G90" s="2">
        <v>0</v>
      </c>
      <c r="H90" s="2">
        <v>0</v>
      </c>
      <c r="I90" s="2">
        <v>7105.45</v>
      </c>
      <c r="J90" s="2">
        <v>806.62</v>
      </c>
      <c r="K90" s="2">
        <v>728.69</v>
      </c>
      <c r="L90" s="2">
        <v>0.13999999999941792</v>
      </c>
      <c r="M90" s="2">
        <v>1535.4499999999994</v>
      </c>
      <c r="N90" s="2">
        <v>5570</v>
      </c>
    </row>
    <row r="91" spans="1:14" s="12" customFormat="1" x14ac:dyDescent="0.2">
      <c r="A91" s="11"/>
      <c r="B91" s="16"/>
      <c r="C91" s="12" t="s">
        <v>39</v>
      </c>
      <c r="D91" s="12" t="s">
        <v>39</v>
      </c>
      <c r="E91" s="12" t="s">
        <v>39</v>
      </c>
      <c r="F91" s="12" t="s">
        <v>39</v>
      </c>
      <c r="G91" s="12" t="s">
        <v>39</v>
      </c>
      <c r="H91" s="12" t="s">
        <v>39</v>
      </c>
      <c r="I91" s="12" t="s">
        <v>39</v>
      </c>
      <c r="J91" s="12" t="s">
        <v>39</v>
      </c>
      <c r="K91" s="12" t="s">
        <v>39</v>
      </c>
      <c r="L91" s="12" t="s">
        <v>39</v>
      </c>
      <c r="M91" s="12" t="s">
        <v>39</v>
      </c>
      <c r="N91" s="12" t="s">
        <v>39</v>
      </c>
    </row>
    <row r="93" spans="1:14" x14ac:dyDescent="0.2">
      <c r="A93" s="10" t="s">
        <v>157</v>
      </c>
    </row>
    <row r="94" spans="1:14" x14ac:dyDescent="0.2">
      <c r="A94" s="4" t="s">
        <v>158</v>
      </c>
      <c r="B94" s="2" t="s">
        <v>159</v>
      </c>
      <c r="C94" s="13">
        <v>14053</v>
      </c>
      <c r="D94" s="2">
        <v>200</v>
      </c>
      <c r="E94" s="2">
        <v>903</v>
      </c>
      <c r="F94" s="2">
        <v>659.5</v>
      </c>
      <c r="G94" s="2">
        <v>850.2</v>
      </c>
      <c r="H94" s="2">
        <v>0</v>
      </c>
      <c r="I94" s="2">
        <v>16665.7</v>
      </c>
      <c r="J94" s="2">
        <v>2270.38</v>
      </c>
      <c r="K94" s="2">
        <v>1690.78</v>
      </c>
      <c r="L94" s="2">
        <v>1794.5400000000009</v>
      </c>
      <c r="M94" s="2">
        <v>5755.7000000000007</v>
      </c>
      <c r="N94" s="2">
        <v>10910</v>
      </c>
    </row>
    <row r="95" spans="1:14" x14ac:dyDescent="0.2">
      <c r="A95" s="4" t="s">
        <v>160</v>
      </c>
      <c r="B95" s="2" t="s">
        <v>161</v>
      </c>
      <c r="C95" s="13">
        <v>12847</v>
      </c>
      <c r="D95" s="2">
        <v>200</v>
      </c>
      <c r="E95" s="2">
        <v>815</v>
      </c>
      <c r="F95" s="2">
        <v>606</v>
      </c>
      <c r="G95" s="2">
        <v>566.79999999999995</v>
      </c>
      <c r="H95" s="2">
        <v>0</v>
      </c>
      <c r="I95" s="2">
        <v>15034.8</v>
      </c>
      <c r="J95" s="2">
        <v>1789.21</v>
      </c>
      <c r="K95" s="2">
        <v>1477.4</v>
      </c>
      <c r="L95" s="2">
        <v>9826.6899999999987</v>
      </c>
      <c r="M95" s="2">
        <v>13093.3</v>
      </c>
      <c r="N95" s="2">
        <v>1941.5</v>
      </c>
    </row>
    <row r="96" spans="1:14" x14ac:dyDescent="0.2">
      <c r="A96" s="4" t="s">
        <v>162</v>
      </c>
      <c r="B96" s="2" t="s">
        <v>163</v>
      </c>
      <c r="C96" s="13">
        <v>11557</v>
      </c>
      <c r="D96" s="2">
        <v>400</v>
      </c>
      <c r="E96" s="2">
        <v>717</v>
      </c>
      <c r="F96" s="2">
        <v>557</v>
      </c>
      <c r="G96" s="2">
        <v>708.5</v>
      </c>
      <c r="H96" s="2">
        <v>0</v>
      </c>
      <c r="I96" s="2">
        <v>13939.5</v>
      </c>
      <c r="J96" s="2">
        <v>1555.25</v>
      </c>
      <c r="K96" s="2">
        <v>1329.04</v>
      </c>
      <c r="L96" s="2">
        <v>5895.7099999999991</v>
      </c>
      <c r="M96" s="2">
        <v>8780</v>
      </c>
      <c r="N96" s="2">
        <v>5159.5</v>
      </c>
    </row>
    <row r="97" spans="1:14" x14ac:dyDescent="0.2">
      <c r="A97" s="4" t="s">
        <v>164</v>
      </c>
      <c r="B97" s="2" t="s">
        <v>165</v>
      </c>
      <c r="C97" s="13">
        <v>11929</v>
      </c>
      <c r="D97" s="2">
        <v>0</v>
      </c>
      <c r="E97" s="2">
        <v>737</v>
      </c>
      <c r="F97" s="2">
        <v>565</v>
      </c>
      <c r="G97" s="2">
        <v>566.79999999999995</v>
      </c>
      <c r="H97" s="2">
        <v>0</v>
      </c>
      <c r="I97" s="2">
        <v>13797.8</v>
      </c>
      <c r="J97" s="2">
        <v>1524.98</v>
      </c>
      <c r="K97" s="2">
        <v>1371.82</v>
      </c>
      <c r="L97" s="2">
        <v>119</v>
      </c>
      <c r="M97" s="2">
        <v>3015.8</v>
      </c>
      <c r="N97" s="2">
        <v>10782</v>
      </c>
    </row>
    <row r="98" spans="1:14" x14ac:dyDescent="0.2">
      <c r="A98" s="4" t="s">
        <v>166</v>
      </c>
      <c r="B98" s="2" t="s">
        <v>167</v>
      </c>
      <c r="C98" s="13">
        <v>11929</v>
      </c>
      <c r="D98" s="2">
        <v>0</v>
      </c>
      <c r="E98" s="2">
        <v>737</v>
      </c>
      <c r="F98" s="2">
        <v>565</v>
      </c>
      <c r="G98" s="2">
        <v>566.79999999999995</v>
      </c>
      <c r="H98" s="2">
        <v>0</v>
      </c>
      <c r="I98" s="2">
        <v>13797.8</v>
      </c>
      <c r="J98" s="2">
        <v>1524.98</v>
      </c>
      <c r="K98" s="2">
        <v>1371.82</v>
      </c>
      <c r="L98" s="2">
        <v>119</v>
      </c>
      <c r="M98" s="2">
        <v>3015.8</v>
      </c>
      <c r="N98" s="2">
        <v>10782</v>
      </c>
    </row>
    <row r="99" spans="1:14" x14ac:dyDescent="0.2">
      <c r="A99" s="4" t="s">
        <v>168</v>
      </c>
      <c r="B99" s="2" t="s">
        <v>169</v>
      </c>
      <c r="C99" s="13">
        <v>12847</v>
      </c>
      <c r="D99" s="2">
        <v>400</v>
      </c>
      <c r="E99" s="2">
        <v>815</v>
      </c>
      <c r="F99" s="2">
        <v>606</v>
      </c>
      <c r="G99" s="2">
        <v>566.79999999999995</v>
      </c>
      <c r="H99" s="2">
        <v>0</v>
      </c>
      <c r="I99" s="2">
        <v>15234.8</v>
      </c>
      <c r="J99" s="2">
        <v>1801.74</v>
      </c>
      <c r="K99" s="2">
        <v>1477.42</v>
      </c>
      <c r="L99" s="2">
        <v>11933.64</v>
      </c>
      <c r="M99" s="2">
        <v>15212.8</v>
      </c>
      <c r="N99" s="2">
        <v>22</v>
      </c>
    </row>
    <row r="100" spans="1:14" x14ac:dyDescent="0.2">
      <c r="A100" s="4" t="s">
        <v>170</v>
      </c>
      <c r="B100" s="2" t="s">
        <v>171</v>
      </c>
      <c r="C100" s="13">
        <v>12847</v>
      </c>
      <c r="D100" s="2">
        <v>400</v>
      </c>
      <c r="E100" s="2">
        <v>815</v>
      </c>
      <c r="F100" s="2">
        <v>606</v>
      </c>
      <c r="G100" s="2">
        <v>566.79999999999995</v>
      </c>
      <c r="H100" s="2">
        <v>0</v>
      </c>
      <c r="I100" s="2">
        <v>15234.8</v>
      </c>
      <c r="J100" s="2">
        <v>1831.93</v>
      </c>
      <c r="K100" s="2">
        <v>1477.4</v>
      </c>
      <c r="L100" s="2">
        <v>128.46999999999935</v>
      </c>
      <c r="M100" s="2">
        <v>3437.7999999999993</v>
      </c>
      <c r="N100" s="2">
        <v>11797</v>
      </c>
    </row>
    <row r="101" spans="1:14" x14ac:dyDescent="0.2">
      <c r="A101" s="4" t="s">
        <v>172</v>
      </c>
      <c r="B101" s="2" t="s">
        <v>173</v>
      </c>
      <c r="C101" s="13">
        <v>12847</v>
      </c>
      <c r="D101" s="2">
        <v>200</v>
      </c>
      <c r="E101" s="2">
        <v>815</v>
      </c>
      <c r="F101" s="2">
        <v>606</v>
      </c>
      <c r="G101" s="2">
        <v>566.79999999999995</v>
      </c>
      <c r="H101" s="2">
        <v>0</v>
      </c>
      <c r="I101" s="2">
        <v>15034.8</v>
      </c>
      <c r="J101" s="2">
        <v>1789.21</v>
      </c>
      <c r="K101" s="2">
        <v>1477.4</v>
      </c>
      <c r="L101" s="2">
        <v>3677.6899999999987</v>
      </c>
      <c r="M101" s="2">
        <v>6944.2999999999993</v>
      </c>
      <c r="N101" s="2">
        <v>8090.5</v>
      </c>
    </row>
    <row r="102" spans="1:14" x14ac:dyDescent="0.2">
      <c r="A102" s="4" t="s">
        <v>174</v>
      </c>
      <c r="B102" s="2" t="s">
        <v>175</v>
      </c>
      <c r="C102" s="13">
        <v>12847</v>
      </c>
      <c r="D102" s="2">
        <v>400</v>
      </c>
      <c r="E102" s="2">
        <v>815</v>
      </c>
      <c r="F102" s="2">
        <v>606</v>
      </c>
      <c r="G102" s="2">
        <v>566.79999999999995</v>
      </c>
      <c r="H102" s="2">
        <v>0</v>
      </c>
      <c r="I102" s="2">
        <v>15234.8</v>
      </c>
      <c r="J102" s="2">
        <v>1831.93</v>
      </c>
      <c r="K102" s="2">
        <v>1477.4</v>
      </c>
      <c r="L102" s="2">
        <v>6228.4699999999993</v>
      </c>
      <c r="M102" s="2">
        <v>9537.7999999999993</v>
      </c>
      <c r="N102" s="2">
        <v>5697</v>
      </c>
    </row>
    <row r="103" spans="1:14" x14ac:dyDescent="0.2">
      <c r="A103" s="4" t="s">
        <v>176</v>
      </c>
      <c r="B103" s="2" t="s">
        <v>177</v>
      </c>
      <c r="C103" s="13">
        <v>11929</v>
      </c>
      <c r="D103" s="2">
        <v>400</v>
      </c>
      <c r="E103" s="2">
        <v>737</v>
      </c>
      <c r="F103" s="2">
        <v>565</v>
      </c>
      <c r="G103" s="2">
        <v>566.79999999999995</v>
      </c>
      <c r="H103" s="2">
        <v>0</v>
      </c>
      <c r="I103" s="2">
        <v>14197.8</v>
      </c>
      <c r="J103" s="2">
        <v>1610.42</v>
      </c>
      <c r="K103" s="2">
        <v>1371.82</v>
      </c>
      <c r="L103" s="2">
        <v>119.05999999999949</v>
      </c>
      <c r="M103" s="2">
        <v>3101.2999999999993</v>
      </c>
      <c r="N103" s="2">
        <v>11096.5</v>
      </c>
    </row>
    <row r="104" spans="1:14" x14ac:dyDescent="0.2">
      <c r="A104" s="4" t="s">
        <v>178</v>
      </c>
      <c r="B104" s="2" t="s">
        <v>179</v>
      </c>
      <c r="C104" s="13">
        <v>12847</v>
      </c>
      <c r="D104" s="2">
        <v>200</v>
      </c>
      <c r="E104" s="2">
        <v>815</v>
      </c>
      <c r="F104" s="2">
        <v>606</v>
      </c>
      <c r="G104" s="2">
        <v>566.79999999999995</v>
      </c>
      <c r="H104" s="2">
        <v>0</v>
      </c>
      <c r="I104" s="2">
        <v>15034.8</v>
      </c>
      <c r="J104" s="2">
        <v>1789.21</v>
      </c>
      <c r="K104" s="2">
        <v>1477.4</v>
      </c>
      <c r="L104" s="2">
        <v>128.68999999999869</v>
      </c>
      <c r="M104" s="2">
        <v>3395.2999999999988</v>
      </c>
      <c r="N104" s="2">
        <v>11639.5</v>
      </c>
    </row>
    <row r="105" spans="1:14" x14ac:dyDescent="0.2">
      <c r="A105" s="4" t="s">
        <v>180</v>
      </c>
      <c r="B105" s="2" t="s">
        <v>181</v>
      </c>
      <c r="C105" s="13">
        <v>12847</v>
      </c>
      <c r="D105" s="2">
        <v>400</v>
      </c>
      <c r="E105" s="2">
        <v>815</v>
      </c>
      <c r="F105" s="2">
        <v>606</v>
      </c>
      <c r="G105" s="2">
        <v>283.39999999999998</v>
      </c>
      <c r="H105" s="2">
        <v>0</v>
      </c>
      <c r="I105" s="2">
        <v>14951.4</v>
      </c>
      <c r="J105" s="2">
        <v>1771.4</v>
      </c>
      <c r="K105" s="2">
        <v>1477.4</v>
      </c>
      <c r="L105" s="2">
        <v>5030.5999999999985</v>
      </c>
      <c r="M105" s="2">
        <v>8279.3999999999978</v>
      </c>
      <c r="N105" s="2">
        <v>6672</v>
      </c>
    </row>
    <row r="106" spans="1:14" x14ac:dyDescent="0.2">
      <c r="A106" s="4" t="s">
        <v>182</v>
      </c>
      <c r="B106" s="2" t="s">
        <v>183</v>
      </c>
      <c r="C106" s="13">
        <v>11929</v>
      </c>
      <c r="D106" s="2">
        <v>400</v>
      </c>
      <c r="E106" s="2">
        <v>737</v>
      </c>
      <c r="F106" s="2">
        <v>565</v>
      </c>
      <c r="G106" s="2">
        <v>283.39999999999998</v>
      </c>
      <c r="H106" s="2">
        <v>795.26</v>
      </c>
      <c r="I106" s="2">
        <v>14709.66</v>
      </c>
      <c r="J106" s="2">
        <v>1634.82</v>
      </c>
      <c r="K106" s="2">
        <v>1371.82</v>
      </c>
      <c r="L106" s="2">
        <v>5357.52</v>
      </c>
      <c r="M106" s="2">
        <v>8364.16</v>
      </c>
      <c r="N106" s="2">
        <v>6345.5</v>
      </c>
    </row>
    <row r="107" spans="1:14" x14ac:dyDescent="0.2">
      <c r="A107" s="4" t="s">
        <v>184</v>
      </c>
      <c r="B107" s="2" t="s">
        <v>185</v>
      </c>
      <c r="C107" s="13">
        <v>11557</v>
      </c>
      <c r="D107" s="2">
        <v>200</v>
      </c>
      <c r="E107" s="2">
        <v>717</v>
      </c>
      <c r="F107" s="2">
        <v>557</v>
      </c>
      <c r="G107" s="2">
        <v>283.39999999999998</v>
      </c>
      <c r="H107" s="2">
        <v>0</v>
      </c>
      <c r="I107" s="2">
        <v>13314.4</v>
      </c>
      <c r="J107" s="2">
        <v>1421.73</v>
      </c>
      <c r="K107" s="2">
        <v>1329.04</v>
      </c>
      <c r="L107" s="2">
        <v>3385.6299999999992</v>
      </c>
      <c r="M107" s="2">
        <v>6136.4</v>
      </c>
      <c r="N107" s="2">
        <v>7178</v>
      </c>
    </row>
    <row r="108" spans="1:14" x14ac:dyDescent="0.2">
      <c r="A108" s="4" t="s">
        <v>186</v>
      </c>
      <c r="B108" s="2" t="s">
        <v>187</v>
      </c>
      <c r="C108" s="13">
        <v>12319</v>
      </c>
      <c r="D108" s="2">
        <v>200</v>
      </c>
      <c r="E108" s="2">
        <v>788</v>
      </c>
      <c r="F108" s="2">
        <v>578</v>
      </c>
      <c r="G108" s="2">
        <v>0</v>
      </c>
      <c r="H108" s="2">
        <v>0</v>
      </c>
      <c r="I108" s="2">
        <v>13885</v>
      </c>
      <c r="J108" s="2">
        <v>1386.3</v>
      </c>
      <c r="K108" s="2">
        <v>1416.68</v>
      </c>
      <c r="L108" s="2">
        <v>6123.02</v>
      </c>
      <c r="M108" s="2">
        <v>8926</v>
      </c>
      <c r="N108" s="2">
        <v>4959</v>
      </c>
    </row>
    <row r="109" spans="1:14" x14ac:dyDescent="0.2">
      <c r="A109" s="4" t="s">
        <v>188</v>
      </c>
      <c r="B109" s="2" t="s">
        <v>189</v>
      </c>
      <c r="C109" s="13">
        <v>12847</v>
      </c>
      <c r="D109" s="2">
        <v>200</v>
      </c>
      <c r="E109" s="2">
        <v>815</v>
      </c>
      <c r="F109" s="2">
        <v>596</v>
      </c>
      <c r="G109" s="2">
        <v>0</v>
      </c>
      <c r="H109" s="2">
        <v>0</v>
      </c>
      <c r="I109" s="2">
        <v>14458</v>
      </c>
      <c r="J109" s="2">
        <v>1574.53</v>
      </c>
      <c r="K109" s="2">
        <v>1477.4</v>
      </c>
      <c r="L109" s="2">
        <v>6807.07</v>
      </c>
      <c r="M109" s="2">
        <v>9859</v>
      </c>
      <c r="N109" s="2">
        <v>4599</v>
      </c>
    </row>
    <row r="110" spans="1:14" x14ac:dyDescent="0.2">
      <c r="A110" s="4" t="s">
        <v>190</v>
      </c>
      <c r="B110" s="2" t="s">
        <v>191</v>
      </c>
      <c r="C110" s="13">
        <v>12319</v>
      </c>
      <c r="D110" s="2">
        <v>400</v>
      </c>
      <c r="E110" s="2">
        <v>788</v>
      </c>
      <c r="F110" s="2">
        <v>578</v>
      </c>
      <c r="G110" s="2">
        <v>0</v>
      </c>
      <c r="H110" s="2">
        <v>1283.22</v>
      </c>
      <c r="I110" s="2">
        <v>15368.22</v>
      </c>
      <c r="J110" s="2">
        <v>1772.72</v>
      </c>
      <c r="K110" s="2">
        <v>1416.68</v>
      </c>
      <c r="L110" s="2">
        <v>123.31999999999971</v>
      </c>
      <c r="M110" s="2">
        <v>3312.72</v>
      </c>
      <c r="N110" s="2">
        <v>12055.5</v>
      </c>
    </row>
    <row r="111" spans="1:14" x14ac:dyDescent="0.2">
      <c r="A111" s="4" t="s">
        <v>192</v>
      </c>
      <c r="B111" s="2" t="s">
        <v>193</v>
      </c>
      <c r="C111" s="13">
        <v>12847</v>
      </c>
      <c r="D111" s="2">
        <v>0</v>
      </c>
      <c r="E111" s="2">
        <v>801.5</v>
      </c>
      <c r="F111" s="2">
        <v>436</v>
      </c>
      <c r="G111" s="2">
        <v>0</v>
      </c>
      <c r="H111" s="2">
        <v>0</v>
      </c>
      <c r="I111" s="2">
        <v>14084.5</v>
      </c>
      <c r="J111" s="2">
        <v>1586.23</v>
      </c>
      <c r="K111" s="2">
        <v>1477.4</v>
      </c>
      <c r="L111" s="2">
        <v>2022.869999999999</v>
      </c>
      <c r="M111" s="2">
        <v>5086.4999999999991</v>
      </c>
      <c r="N111" s="2">
        <v>8998</v>
      </c>
    </row>
    <row r="112" spans="1:14" x14ac:dyDescent="0.2">
      <c r="A112" s="4" t="s">
        <v>194</v>
      </c>
      <c r="B112" s="2" t="s">
        <v>195</v>
      </c>
      <c r="C112" s="13">
        <v>11929</v>
      </c>
      <c r="D112" s="2">
        <v>0</v>
      </c>
      <c r="E112" s="2">
        <v>737</v>
      </c>
      <c r="F112" s="2">
        <v>534.5</v>
      </c>
      <c r="G112" s="2">
        <v>0</v>
      </c>
      <c r="H112" s="2">
        <v>0</v>
      </c>
      <c r="I112" s="2">
        <v>13200.5</v>
      </c>
      <c r="J112" s="2">
        <v>1399.91</v>
      </c>
      <c r="K112" s="2">
        <v>1371.82</v>
      </c>
      <c r="L112" s="2">
        <v>119.77000000000044</v>
      </c>
      <c r="M112" s="2">
        <v>2891.5000000000005</v>
      </c>
      <c r="N112" s="2">
        <v>10309</v>
      </c>
    </row>
    <row r="113" spans="1:14" x14ac:dyDescent="0.2">
      <c r="A113" s="4" t="s">
        <v>196</v>
      </c>
      <c r="B113" s="2" t="s">
        <v>197</v>
      </c>
      <c r="C113" s="13">
        <v>12319</v>
      </c>
      <c r="D113" s="2">
        <v>200</v>
      </c>
      <c r="E113" s="2">
        <v>788</v>
      </c>
      <c r="F113" s="2">
        <v>578</v>
      </c>
      <c r="G113" s="2">
        <v>0</v>
      </c>
      <c r="H113" s="2">
        <v>0</v>
      </c>
      <c r="I113" s="2">
        <v>13885</v>
      </c>
      <c r="J113" s="2">
        <v>1543.61</v>
      </c>
      <c r="K113" s="2">
        <v>1416.68</v>
      </c>
      <c r="L113" s="2">
        <v>2437.2099999999991</v>
      </c>
      <c r="M113" s="2">
        <v>5397.4999999999991</v>
      </c>
      <c r="N113" s="2">
        <v>8487.5</v>
      </c>
    </row>
    <row r="114" spans="1:14" x14ac:dyDescent="0.2">
      <c r="A114" s="4" t="s">
        <v>198</v>
      </c>
      <c r="B114" s="2" t="s">
        <v>199</v>
      </c>
      <c r="C114" s="13">
        <v>11929</v>
      </c>
      <c r="D114" s="2">
        <v>0</v>
      </c>
      <c r="E114" s="2">
        <v>687.78</v>
      </c>
      <c r="F114" s="2">
        <v>534.58000000000004</v>
      </c>
      <c r="G114" s="2">
        <v>0</v>
      </c>
      <c r="H114" s="2">
        <v>0</v>
      </c>
      <c r="I114" s="2">
        <v>13151.36</v>
      </c>
      <c r="J114" s="2">
        <v>1391.1</v>
      </c>
      <c r="K114" s="2">
        <v>1371.82</v>
      </c>
      <c r="L114" s="2">
        <v>1705.9400000000005</v>
      </c>
      <c r="M114" s="2">
        <v>4468.8600000000006</v>
      </c>
      <c r="N114" s="2">
        <v>8682.5</v>
      </c>
    </row>
    <row r="115" spans="1:14" x14ac:dyDescent="0.2">
      <c r="A115" s="4" t="s">
        <v>200</v>
      </c>
      <c r="B115" s="2" t="s">
        <v>201</v>
      </c>
      <c r="C115" s="2">
        <v>12319</v>
      </c>
      <c r="D115" s="2">
        <v>200</v>
      </c>
      <c r="E115" s="2">
        <v>762.5</v>
      </c>
      <c r="F115" s="2">
        <v>681.5</v>
      </c>
      <c r="G115" s="2">
        <v>0</v>
      </c>
      <c r="H115" s="2">
        <v>0</v>
      </c>
      <c r="I115" s="2">
        <v>13963</v>
      </c>
      <c r="J115" s="2">
        <v>1521.89</v>
      </c>
      <c r="K115" s="2">
        <v>1396</v>
      </c>
      <c r="L115" s="2">
        <v>179.61000000000058</v>
      </c>
      <c r="M115" s="2">
        <v>3097.5000000000009</v>
      </c>
      <c r="N115" s="2">
        <v>10865.5</v>
      </c>
    </row>
    <row r="116" spans="1:14" x14ac:dyDescent="0.2">
      <c r="A116" s="4" t="s">
        <v>202</v>
      </c>
      <c r="B116" s="2" t="s">
        <v>203</v>
      </c>
      <c r="C116" s="2">
        <v>16896</v>
      </c>
      <c r="D116" s="2">
        <v>0</v>
      </c>
      <c r="E116" s="2">
        <v>1128</v>
      </c>
      <c r="F116" s="2">
        <v>923</v>
      </c>
      <c r="G116" s="2">
        <v>0</v>
      </c>
      <c r="H116" s="2">
        <v>1337.6</v>
      </c>
      <c r="I116" s="2">
        <v>20284.599999999999</v>
      </c>
      <c r="J116" s="2">
        <v>2767.73</v>
      </c>
      <c r="K116" s="2">
        <v>1943.04</v>
      </c>
      <c r="L116" s="2">
        <v>3706.3299999999981</v>
      </c>
      <c r="M116" s="2">
        <v>8417.0999999999985</v>
      </c>
      <c r="N116" s="2">
        <v>11867.5</v>
      </c>
    </row>
    <row r="117" spans="1:14" x14ac:dyDescent="0.2">
      <c r="A117" s="4" t="s">
        <v>204</v>
      </c>
      <c r="B117" s="2" t="s">
        <v>205</v>
      </c>
      <c r="C117" s="2">
        <v>12847</v>
      </c>
      <c r="D117" s="2">
        <v>0</v>
      </c>
      <c r="E117" s="2">
        <v>815</v>
      </c>
      <c r="F117" s="2">
        <v>716</v>
      </c>
      <c r="G117" s="2">
        <v>0</v>
      </c>
      <c r="H117" s="2">
        <v>0</v>
      </c>
      <c r="I117" s="2">
        <v>14378</v>
      </c>
      <c r="J117" s="2">
        <v>1648.92</v>
      </c>
      <c r="K117" s="2">
        <v>1477.4</v>
      </c>
      <c r="L117" s="2">
        <v>0.18000000000029104</v>
      </c>
      <c r="M117" s="2">
        <v>3126.5000000000005</v>
      </c>
      <c r="N117" s="2">
        <v>11251.5</v>
      </c>
    </row>
    <row r="118" spans="1:14" s="12" customFormat="1" x14ac:dyDescent="0.2">
      <c r="A118" s="11"/>
      <c r="C118" s="12" t="s">
        <v>39</v>
      </c>
      <c r="D118" s="12" t="s">
        <v>39</v>
      </c>
      <c r="E118" s="12" t="s">
        <v>39</v>
      </c>
      <c r="F118" s="12" t="s">
        <v>39</v>
      </c>
      <c r="G118" s="12" t="s">
        <v>39</v>
      </c>
      <c r="H118" s="12" t="s">
        <v>39</v>
      </c>
      <c r="I118" s="12" t="s">
        <v>39</v>
      </c>
      <c r="J118" s="12" t="s">
        <v>39</v>
      </c>
      <c r="K118" s="12" t="s">
        <v>39</v>
      </c>
      <c r="L118" s="12" t="s">
        <v>39</v>
      </c>
      <c r="M118" s="12" t="s">
        <v>39</v>
      </c>
      <c r="N118" s="12" t="s">
        <v>39</v>
      </c>
    </row>
    <row r="120" spans="1:14" x14ac:dyDescent="0.2">
      <c r="A120" s="10" t="s">
        <v>206</v>
      </c>
    </row>
    <row r="121" spans="1:14" x14ac:dyDescent="0.2">
      <c r="A121" s="4" t="s">
        <v>207</v>
      </c>
      <c r="B121" s="2" t="s">
        <v>208</v>
      </c>
      <c r="C121" s="13">
        <v>12688</v>
      </c>
      <c r="D121" s="2">
        <v>400</v>
      </c>
      <c r="E121" s="2">
        <v>802</v>
      </c>
      <c r="F121" s="2">
        <v>592</v>
      </c>
      <c r="G121" s="2">
        <v>850.2</v>
      </c>
      <c r="H121" s="2">
        <v>0</v>
      </c>
      <c r="I121" s="2">
        <v>15332.2</v>
      </c>
      <c r="J121" s="2">
        <v>1852.73</v>
      </c>
      <c r="K121" s="2">
        <v>1459.1</v>
      </c>
      <c r="L121" s="2">
        <v>3972.8700000000008</v>
      </c>
      <c r="M121" s="2">
        <v>7284.7000000000007</v>
      </c>
      <c r="N121" s="2">
        <v>8047.5</v>
      </c>
    </row>
    <row r="122" spans="1:14" x14ac:dyDescent="0.2">
      <c r="A122" s="4" t="s">
        <v>209</v>
      </c>
      <c r="B122" s="2" t="s">
        <v>210</v>
      </c>
      <c r="C122" s="13">
        <v>11929</v>
      </c>
      <c r="D122" s="2">
        <v>0</v>
      </c>
      <c r="E122" s="2">
        <v>737</v>
      </c>
      <c r="F122" s="2">
        <v>565</v>
      </c>
      <c r="G122" s="2">
        <v>850.2</v>
      </c>
      <c r="H122" s="2">
        <v>0</v>
      </c>
      <c r="I122" s="2">
        <v>14081.2</v>
      </c>
      <c r="J122" s="2">
        <v>1585.52</v>
      </c>
      <c r="K122" s="2">
        <v>1371.82</v>
      </c>
      <c r="L122" s="2">
        <v>5759.3600000000006</v>
      </c>
      <c r="M122" s="2">
        <v>8716.7000000000007</v>
      </c>
      <c r="N122" s="2">
        <v>5364.5</v>
      </c>
    </row>
    <row r="123" spans="1:14" x14ac:dyDescent="0.2">
      <c r="A123" s="4" t="s">
        <v>211</v>
      </c>
      <c r="B123" s="2" t="s">
        <v>212</v>
      </c>
      <c r="C123" s="13">
        <v>11929</v>
      </c>
      <c r="D123" s="2">
        <v>0</v>
      </c>
      <c r="E123" s="2">
        <v>737</v>
      </c>
      <c r="F123" s="2">
        <v>565</v>
      </c>
      <c r="G123" s="2">
        <v>850.2</v>
      </c>
      <c r="H123" s="2">
        <v>795.26</v>
      </c>
      <c r="I123" s="2">
        <v>14876.460000000001</v>
      </c>
      <c r="J123" s="2">
        <v>1670.46</v>
      </c>
      <c r="K123" s="2">
        <v>1371.82</v>
      </c>
      <c r="L123" s="2">
        <v>119.18000000000029</v>
      </c>
      <c r="M123" s="2">
        <v>3161.46</v>
      </c>
      <c r="N123" s="2">
        <v>11715</v>
      </c>
    </row>
    <row r="124" spans="1:14" x14ac:dyDescent="0.2">
      <c r="A124" s="4" t="s">
        <v>213</v>
      </c>
      <c r="B124" s="2" t="s">
        <v>214</v>
      </c>
      <c r="C124" s="13">
        <v>11929</v>
      </c>
      <c r="D124" s="2">
        <v>200</v>
      </c>
      <c r="E124" s="2">
        <v>737</v>
      </c>
      <c r="F124" s="2">
        <v>565</v>
      </c>
      <c r="G124" s="2">
        <v>850.2</v>
      </c>
      <c r="H124" s="2">
        <v>795.26</v>
      </c>
      <c r="I124" s="2">
        <v>15076.460000000001</v>
      </c>
      <c r="J124" s="2">
        <v>1713.18</v>
      </c>
      <c r="K124" s="2">
        <v>1371.82</v>
      </c>
      <c r="L124" s="2">
        <v>7687.4600000000009</v>
      </c>
      <c r="M124" s="2">
        <v>10772.460000000001</v>
      </c>
      <c r="N124" s="2">
        <v>4304</v>
      </c>
    </row>
    <row r="125" spans="1:14" x14ac:dyDescent="0.2">
      <c r="A125" s="4" t="s">
        <v>215</v>
      </c>
      <c r="B125" s="2" t="s">
        <v>216</v>
      </c>
      <c r="C125" s="13">
        <v>11929</v>
      </c>
      <c r="D125" s="2">
        <v>0</v>
      </c>
      <c r="E125" s="2">
        <v>737</v>
      </c>
      <c r="F125" s="2">
        <v>565</v>
      </c>
      <c r="G125" s="2">
        <v>708.5</v>
      </c>
      <c r="H125" s="2">
        <v>795.26</v>
      </c>
      <c r="I125" s="2">
        <v>14734.76</v>
      </c>
      <c r="J125" s="2">
        <v>1640.18</v>
      </c>
      <c r="K125" s="2">
        <v>1371.82</v>
      </c>
      <c r="L125" s="2">
        <v>8570.76</v>
      </c>
      <c r="M125" s="2">
        <v>11582.76</v>
      </c>
      <c r="N125" s="2">
        <v>3152</v>
      </c>
    </row>
    <row r="126" spans="1:14" x14ac:dyDescent="0.2">
      <c r="A126" s="4" t="s">
        <v>217</v>
      </c>
      <c r="B126" s="2" t="s">
        <v>218</v>
      </c>
      <c r="C126" s="13">
        <v>11929</v>
      </c>
      <c r="D126" s="2">
        <v>0</v>
      </c>
      <c r="E126" s="2">
        <v>737</v>
      </c>
      <c r="F126" s="2">
        <v>565</v>
      </c>
      <c r="G126" s="2">
        <v>708.5</v>
      </c>
      <c r="H126" s="2">
        <v>795.26</v>
      </c>
      <c r="I126" s="2">
        <v>14734.76</v>
      </c>
      <c r="J126" s="2">
        <v>1640.18</v>
      </c>
      <c r="K126" s="2">
        <v>1371.82</v>
      </c>
      <c r="L126" s="2">
        <v>9872.26</v>
      </c>
      <c r="M126" s="2">
        <v>12884.26</v>
      </c>
      <c r="N126" s="2">
        <v>1850.5</v>
      </c>
    </row>
    <row r="127" spans="1:14" x14ac:dyDescent="0.2">
      <c r="A127" s="4" t="s">
        <v>219</v>
      </c>
      <c r="B127" s="2" t="s">
        <v>220</v>
      </c>
      <c r="C127" s="13">
        <v>12688</v>
      </c>
      <c r="D127" s="2">
        <v>400</v>
      </c>
      <c r="E127" s="2">
        <v>802</v>
      </c>
      <c r="F127" s="2">
        <v>592</v>
      </c>
      <c r="G127" s="2">
        <v>850.2</v>
      </c>
      <c r="H127" s="2">
        <v>0</v>
      </c>
      <c r="I127" s="2">
        <v>15332.2</v>
      </c>
      <c r="J127" s="2">
        <v>1852.73</v>
      </c>
      <c r="K127" s="2">
        <v>1459.1</v>
      </c>
      <c r="L127" s="2">
        <v>5988.3700000000008</v>
      </c>
      <c r="M127" s="2">
        <v>9300.2000000000007</v>
      </c>
      <c r="N127" s="2">
        <v>6032</v>
      </c>
    </row>
    <row r="128" spans="1:14" x14ac:dyDescent="0.2">
      <c r="A128" s="4" t="s">
        <v>221</v>
      </c>
      <c r="B128" s="2" t="s">
        <v>222</v>
      </c>
      <c r="C128" s="13">
        <v>11929</v>
      </c>
      <c r="D128" s="2">
        <v>400</v>
      </c>
      <c r="E128" s="2">
        <v>737</v>
      </c>
      <c r="F128" s="2">
        <v>565</v>
      </c>
      <c r="G128" s="2">
        <v>708.5</v>
      </c>
      <c r="H128" s="2">
        <v>0</v>
      </c>
      <c r="I128" s="2">
        <v>14339.5</v>
      </c>
      <c r="J128" s="2">
        <v>1640.69</v>
      </c>
      <c r="K128" s="2">
        <v>1371.82</v>
      </c>
      <c r="L128" s="2">
        <v>6083.99</v>
      </c>
      <c r="M128" s="2">
        <v>9096.5</v>
      </c>
      <c r="N128" s="2">
        <v>5243</v>
      </c>
    </row>
    <row r="129" spans="1:14" x14ac:dyDescent="0.2">
      <c r="A129" s="4" t="s">
        <v>223</v>
      </c>
      <c r="B129" s="2" t="s">
        <v>224</v>
      </c>
      <c r="C129" s="13">
        <v>11929</v>
      </c>
      <c r="D129" s="2">
        <v>400</v>
      </c>
      <c r="E129" s="2">
        <v>737</v>
      </c>
      <c r="F129" s="2">
        <v>565</v>
      </c>
      <c r="G129" s="2">
        <v>566.79999999999995</v>
      </c>
      <c r="H129" s="2">
        <v>0</v>
      </c>
      <c r="I129" s="2">
        <v>14197.8</v>
      </c>
      <c r="J129" s="2">
        <v>1610.42</v>
      </c>
      <c r="K129" s="2">
        <v>1371.82</v>
      </c>
      <c r="L129" s="2">
        <v>7945.0599999999995</v>
      </c>
      <c r="M129" s="2">
        <v>10927.3</v>
      </c>
      <c r="N129" s="2">
        <v>3270.5</v>
      </c>
    </row>
    <row r="130" spans="1:14" x14ac:dyDescent="0.2">
      <c r="A130" s="4" t="s">
        <v>225</v>
      </c>
      <c r="B130" s="2" t="s">
        <v>226</v>
      </c>
      <c r="C130" s="13">
        <v>11929</v>
      </c>
      <c r="D130" s="2">
        <v>400</v>
      </c>
      <c r="E130" s="2">
        <v>737</v>
      </c>
      <c r="F130" s="2">
        <v>565</v>
      </c>
      <c r="G130" s="2">
        <v>566.79999999999995</v>
      </c>
      <c r="H130" s="2">
        <v>0</v>
      </c>
      <c r="I130" s="2">
        <v>14197.8</v>
      </c>
      <c r="J130" s="2">
        <v>1610.42</v>
      </c>
      <c r="K130" s="2">
        <v>1371.82</v>
      </c>
      <c r="L130" s="2">
        <v>6085.5599999999995</v>
      </c>
      <c r="M130" s="2">
        <v>9067.7999999999993</v>
      </c>
      <c r="N130" s="2">
        <v>5130</v>
      </c>
    </row>
    <row r="131" spans="1:14" x14ac:dyDescent="0.2">
      <c r="A131" s="4" t="s">
        <v>227</v>
      </c>
      <c r="B131" s="2" t="s">
        <v>228</v>
      </c>
      <c r="C131" s="13">
        <v>11929</v>
      </c>
      <c r="D131" s="2">
        <v>200</v>
      </c>
      <c r="E131" s="2">
        <v>737</v>
      </c>
      <c r="F131" s="2">
        <v>565</v>
      </c>
      <c r="G131" s="2">
        <v>425.1</v>
      </c>
      <c r="H131" s="2">
        <v>0</v>
      </c>
      <c r="I131" s="2">
        <v>13856.1</v>
      </c>
      <c r="J131" s="2">
        <v>1537.44</v>
      </c>
      <c r="K131" s="2">
        <v>1371.82</v>
      </c>
      <c r="L131" s="2">
        <v>4315.34</v>
      </c>
      <c r="M131" s="2">
        <v>7224.6</v>
      </c>
      <c r="N131" s="2">
        <v>6631.5</v>
      </c>
    </row>
    <row r="132" spans="1:14" x14ac:dyDescent="0.2">
      <c r="A132" s="4" t="s">
        <v>229</v>
      </c>
      <c r="B132" s="2" t="s">
        <v>230</v>
      </c>
      <c r="C132" s="13">
        <v>12688</v>
      </c>
      <c r="D132" s="2">
        <v>200</v>
      </c>
      <c r="E132" s="2">
        <v>802</v>
      </c>
      <c r="F132" s="2">
        <v>592</v>
      </c>
      <c r="G132" s="2">
        <v>425.1</v>
      </c>
      <c r="H132" s="2">
        <v>845.86</v>
      </c>
      <c r="I132" s="2">
        <v>15552.960000000001</v>
      </c>
      <c r="J132" s="2">
        <v>1809.55</v>
      </c>
      <c r="K132" s="2">
        <v>1459.1</v>
      </c>
      <c r="L132" s="2">
        <v>6470.8100000000013</v>
      </c>
      <c r="M132" s="2">
        <v>9739.4600000000009</v>
      </c>
      <c r="N132" s="2">
        <v>5813.5</v>
      </c>
    </row>
    <row r="133" spans="1:14" x14ac:dyDescent="0.2">
      <c r="A133" s="4" t="s">
        <v>231</v>
      </c>
      <c r="B133" s="2" t="s">
        <v>232</v>
      </c>
      <c r="C133" s="13">
        <v>12688</v>
      </c>
      <c r="D133" s="2">
        <v>0</v>
      </c>
      <c r="E133" s="2">
        <v>802</v>
      </c>
      <c r="F133" s="2">
        <v>592</v>
      </c>
      <c r="G133" s="2">
        <v>283.39999999999998</v>
      </c>
      <c r="H133" s="2">
        <v>0</v>
      </c>
      <c r="I133" s="2">
        <v>14365.4</v>
      </c>
      <c r="J133" s="2">
        <v>1646.22</v>
      </c>
      <c r="K133" s="2">
        <v>1459.1</v>
      </c>
      <c r="L133" s="2">
        <v>5151.08</v>
      </c>
      <c r="M133" s="2">
        <v>8256.4</v>
      </c>
      <c r="N133" s="2">
        <v>6109</v>
      </c>
    </row>
    <row r="134" spans="1:14" x14ac:dyDescent="0.2">
      <c r="A134" s="4" t="s">
        <v>233</v>
      </c>
      <c r="B134" s="2" t="s">
        <v>234</v>
      </c>
      <c r="C134" s="13">
        <v>11929</v>
      </c>
      <c r="D134" s="2">
        <v>200</v>
      </c>
      <c r="E134" s="2">
        <v>737</v>
      </c>
      <c r="F134" s="2">
        <v>565</v>
      </c>
      <c r="G134" s="2">
        <v>283.39999999999998</v>
      </c>
      <c r="H134" s="2">
        <v>795.26</v>
      </c>
      <c r="I134" s="2">
        <v>14509.66</v>
      </c>
      <c r="J134" s="2">
        <v>1588.56</v>
      </c>
      <c r="K134" s="2">
        <v>1371.82</v>
      </c>
      <c r="L134" s="2">
        <v>1627.2799999999988</v>
      </c>
      <c r="M134" s="2">
        <v>4587.6599999999989</v>
      </c>
      <c r="N134" s="2">
        <v>9922</v>
      </c>
    </row>
    <row r="135" spans="1:14" x14ac:dyDescent="0.2">
      <c r="A135" s="4" t="s">
        <v>235</v>
      </c>
      <c r="B135" s="2" t="s">
        <v>236</v>
      </c>
      <c r="C135" s="13">
        <v>11929</v>
      </c>
      <c r="D135" s="2">
        <v>400</v>
      </c>
      <c r="E135" s="2">
        <v>737</v>
      </c>
      <c r="F135" s="2">
        <v>565</v>
      </c>
      <c r="G135" s="2">
        <v>0</v>
      </c>
      <c r="H135" s="2">
        <v>0</v>
      </c>
      <c r="I135" s="2">
        <v>13631</v>
      </c>
      <c r="J135" s="2">
        <v>1489.36</v>
      </c>
      <c r="K135" s="2">
        <v>1371.82</v>
      </c>
      <c r="L135" s="2">
        <v>4119.82</v>
      </c>
      <c r="M135" s="2">
        <v>6981</v>
      </c>
      <c r="N135" s="2">
        <v>6650</v>
      </c>
    </row>
    <row r="136" spans="1:14" x14ac:dyDescent="0.2">
      <c r="A136" s="4" t="s">
        <v>237</v>
      </c>
      <c r="B136" s="2" t="s">
        <v>238</v>
      </c>
      <c r="C136" s="13">
        <v>11929</v>
      </c>
      <c r="D136" s="2">
        <v>0</v>
      </c>
      <c r="E136" s="2">
        <v>737</v>
      </c>
      <c r="F136" s="2">
        <v>565</v>
      </c>
      <c r="G136" s="2">
        <v>0</v>
      </c>
      <c r="H136" s="2">
        <v>0</v>
      </c>
      <c r="I136" s="2">
        <v>13231</v>
      </c>
      <c r="J136" s="2">
        <v>1385.77</v>
      </c>
      <c r="K136" s="2">
        <v>1371.78</v>
      </c>
      <c r="L136" s="2">
        <v>5051.9500000000007</v>
      </c>
      <c r="M136" s="2">
        <v>7809.5000000000009</v>
      </c>
      <c r="N136" s="2">
        <v>5421.5</v>
      </c>
    </row>
    <row r="137" spans="1:14" x14ac:dyDescent="0.2">
      <c r="A137" s="4" t="s">
        <v>239</v>
      </c>
      <c r="B137" s="2" t="s">
        <v>240</v>
      </c>
      <c r="C137" s="13">
        <v>11929</v>
      </c>
      <c r="D137" s="2">
        <v>200</v>
      </c>
      <c r="E137" s="2">
        <v>737</v>
      </c>
      <c r="F137" s="2">
        <v>565</v>
      </c>
      <c r="G137" s="2">
        <v>0</v>
      </c>
      <c r="H137" s="2">
        <v>0</v>
      </c>
      <c r="I137" s="2">
        <v>13431</v>
      </c>
      <c r="J137" s="2">
        <v>1446.57</v>
      </c>
      <c r="K137" s="2">
        <v>1371.78</v>
      </c>
      <c r="L137" s="2">
        <v>3414.6499999999996</v>
      </c>
      <c r="M137" s="2">
        <v>6233</v>
      </c>
      <c r="N137" s="2">
        <v>7198</v>
      </c>
    </row>
    <row r="138" spans="1:14" x14ac:dyDescent="0.2">
      <c r="A138" s="4" t="s">
        <v>241</v>
      </c>
      <c r="B138" s="2" t="s">
        <v>242</v>
      </c>
      <c r="C138" s="13">
        <v>14256</v>
      </c>
      <c r="D138" s="2">
        <v>200</v>
      </c>
      <c r="E138" s="2">
        <v>941.08</v>
      </c>
      <c r="F138" s="2">
        <v>755</v>
      </c>
      <c r="G138" s="2">
        <v>0</v>
      </c>
      <c r="H138" s="2">
        <v>2554.1999999999998</v>
      </c>
      <c r="I138" s="2">
        <v>18706.28</v>
      </c>
      <c r="J138" s="2">
        <v>2357.77</v>
      </c>
      <c r="K138" s="2">
        <v>1639.44</v>
      </c>
      <c r="L138" s="2">
        <v>6.9999999999708962E-2</v>
      </c>
      <c r="M138" s="2">
        <v>3997.2799999999997</v>
      </c>
      <c r="N138" s="2">
        <v>14709</v>
      </c>
    </row>
    <row r="139" spans="1:14" x14ac:dyDescent="0.2">
      <c r="A139" s="4" t="s">
        <v>243</v>
      </c>
      <c r="B139" s="2" t="s">
        <v>244</v>
      </c>
      <c r="C139" s="13">
        <v>11929</v>
      </c>
      <c r="D139" s="2">
        <v>400</v>
      </c>
      <c r="E139" s="2">
        <v>737</v>
      </c>
      <c r="F139" s="2">
        <v>565</v>
      </c>
      <c r="G139" s="2">
        <v>0</v>
      </c>
      <c r="H139" s="2">
        <v>795.26</v>
      </c>
      <c r="I139" s="2">
        <v>14426.26</v>
      </c>
      <c r="J139" s="2">
        <v>1574.22</v>
      </c>
      <c r="K139" s="2">
        <v>1371.78</v>
      </c>
      <c r="L139" s="2">
        <v>0.26000000000021828</v>
      </c>
      <c r="M139" s="2">
        <v>2946.26</v>
      </c>
      <c r="N139" s="2">
        <v>11480</v>
      </c>
    </row>
    <row r="140" spans="1:14" x14ac:dyDescent="0.2">
      <c r="A140" s="4" t="s">
        <v>245</v>
      </c>
      <c r="B140" s="2" t="s">
        <v>246</v>
      </c>
      <c r="C140" s="13">
        <v>11929</v>
      </c>
      <c r="D140" s="2">
        <v>400</v>
      </c>
      <c r="E140" s="2">
        <v>737</v>
      </c>
      <c r="F140" s="2">
        <v>675</v>
      </c>
      <c r="G140" s="2">
        <v>0</v>
      </c>
      <c r="H140" s="2">
        <v>795.26</v>
      </c>
      <c r="I140" s="2">
        <v>14536.26</v>
      </c>
      <c r="J140" s="2">
        <v>1597.72</v>
      </c>
      <c r="K140" s="2">
        <v>1371.78</v>
      </c>
      <c r="L140" s="2">
        <v>0.26000000000021828</v>
      </c>
      <c r="M140" s="2">
        <v>2969.76</v>
      </c>
      <c r="N140" s="2">
        <v>11566.5</v>
      </c>
    </row>
    <row r="141" spans="1:14" x14ac:dyDescent="0.2">
      <c r="A141" s="4" t="s">
        <v>247</v>
      </c>
      <c r="B141" s="2" t="s">
        <v>248</v>
      </c>
      <c r="C141" s="2">
        <v>11929</v>
      </c>
      <c r="D141" s="2">
        <v>400</v>
      </c>
      <c r="E141" s="2">
        <v>737</v>
      </c>
      <c r="F141" s="2">
        <v>675</v>
      </c>
      <c r="G141" s="2">
        <v>0</v>
      </c>
      <c r="H141" s="2">
        <v>795.26</v>
      </c>
      <c r="I141" s="2">
        <v>14536.26</v>
      </c>
      <c r="J141" s="2">
        <v>1597.79</v>
      </c>
      <c r="K141" s="2">
        <v>1371.82</v>
      </c>
      <c r="L141" s="2">
        <v>0.15000000000145519</v>
      </c>
      <c r="M141" s="2">
        <v>2969.7600000000011</v>
      </c>
      <c r="N141" s="2">
        <v>11566.5</v>
      </c>
    </row>
    <row r="142" spans="1:14" s="12" customFormat="1" x14ac:dyDescent="0.2">
      <c r="A142" s="11"/>
      <c r="C142" s="12" t="s">
        <v>39</v>
      </c>
      <c r="D142" s="12" t="s">
        <v>39</v>
      </c>
      <c r="E142" s="12" t="s">
        <v>39</v>
      </c>
      <c r="F142" s="12" t="s">
        <v>39</v>
      </c>
      <c r="G142" s="12" t="s">
        <v>39</v>
      </c>
      <c r="H142" s="12" t="s">
        <v>39</v>
      </c>
      <c r="I142" s="12" t="s">
        <v>39</v>
      </c>
      <c r="J142" s="12" t="s">
        <v>39</v>
      </c>
      <c r="K142" s="12" t="s">
        <v>39</v>
      </c>
      <c r="L142" s="12" t="s">
        <v>39</v>
      </c>
      <c r="M142" s="12" t="s">
        <v>39</v>
      </c>
      <c r="N142" s="12" t="s">
        <v>39</v>
      </c>
    </row>
    <row r="144" spans="1:14" x14ac:dyDescent="0.2">
      <c r="A144" s="10" t="s">
        <v>251</v>
      </c>
    </row>
    <row r="145" spans="1:14" x14ac:dyDescent="0.2">
      <c r="A145" s="4" t="s">
        <v>252</v>
      </c>
      <c r="B145" s="2" t="s">
        <v>253</v>
      </c>
      <c r="C145" s="13">
        <v>14256</v>
      </c>
      <c r="D145" s="2">
        <v>400</v>
      </c>
      <c r="E145" s="2">
        <v>941</v>
      </c>
      <c r="F145" s="2">
        <v>755</v>
      </c>
      <c r="G145" s="2">
        <v>851.02</v>
      </c>
      <c r="H145" s="2">
        <v>950.38</v>
      </c>
      <c r="I145" s="2">
        <v>18153.400000000001</v>
      </c>
      <c r="J145" s="2">
        <v>2359.59</v>
      </c>
      <c r="K145" s="2">
        <v>1639.4</v>
      </c>
      <c r="L145" s="2">
        <v>6854.9100000000017</v>
      </c>
      <c r="M145" s="2">
        <v>10853.900000000001</v>
      </c>
      <c r="N145" s="2">
        <v>7299.5</v>
      </c>
    </row>
    <row r="146" spans="1:14" x14ac:dyDescent="0.2">
      <c r="A146" s="4" t="s">
        <v>254</v>
      </c>
      <c r="B146" s="2" t="s">
        <v>255</v>
      </c>
      <c r="C146" s="13">
        <v>12319</v>
      </c>
      <c r="D146" s="2">
        <v>600</v>
      </c>
      <c r="E146" s="2">
        <v>788</v>
      </c>
      <c r="F146" s="2">
        <v>568</v>
      </c>
      <c r="G146" s="2">
        <v>708.5</v>
      </c>
      <c r="H146" s="2">
        <v>2258.4699999999998</v>
      </c>
      <c r="I146" s="2">
        <v>17241.97</v>
      </c>
      <c r="J146" s="2">
        <v>2088.1999999999998</v>
      </c>
      <c r="K146" s="2">
        <v>1416.68</v>
      </c>
      <c r="L146" s="2">
        <v>6160.09</v>
      </c>
      <c r="M146" s="2">
        <v>9664.9700000000012</v>
      </c>
      <c r="N146" s="2">
        <v>7577</v>
      </c>
    </row>
    <row r="147" spans="1:14" x14ac:dyDescent="0.2">
      <c r="A147" s="4" t="s">
        <v>256</v>
      </c>
      <c r="B147" s="2" t="s">
        <v>257</v>
      </c>
      <c r="C147" s="13">
        <v>12319</v>
      </c>
      <c r="D147" s="2">
        <v>400</v>
      </c>
      <c r="E147" s="2">
        <v>788</v>
      </c>
      <c r="F147" s="2">
        <v>578</v>
      </c>
      <c r="G147" s="2">
        <v>566.79999999999995</v>
      </c>
      <c r="H147" s="2">
        <v>0</v>
      </c>
      <c r="I147" s="2">
        <v>14651.8</v>
      </c>
      <c r="J147" s="2">
        <v>1707.4</v>
      </c>
      <c r="K147" s="2">
        <v>1416.68</v>
      </c>
      <c r="L147" s="2">
        <v>5001.7199999999993</v>
      </c>
      <c r="M147" s="2">
        <v>8125.7999999999993</v>
      </c>
      <c r="N147" s="2">
        <v>6526</v>
      </c>
    </row>
    <row r="148" spans="1:14" x14ac:dyDescent="0.2">
      <c r="A148" s="4" t="s">
        <v>258</v>
      </c>
      <c r="B148" s="2" t="s">
        <v>259</v>
      </c>
      <c r="C148" s="13">
        <v>12319</v>
      </c>
      <c r="D148" s="2">
        <v>400</v>
      </c>
      <c r="E148" s="2">
        <v>788</v>
      </c>
      <c r="F148" s="2">
        <v>578</v>
      </c>
      <c r="G148" s="2">
        <v>283.39999999999998</v>
      </c>
      <c r="H148" s="2">
        <v>821.26</v>
      </c>
      <c r="I148" s="2">
        <v>15189.66</v>
      </c>
      <c r="J148" s="2">
        <v>1734.57</v>
      </c>
      <c r="K148" s="2">
        <v>1416.68</v>
      </c>
      <c r="L148" s="2">
        <v>6587.41</v>
      </c>
      <c r="M148" s="2">
        <v>9738.66</v>
      </c>
      <c r="N148" s="2">
        <v>5451</v>
      </c>
    </row>
    <row r="149" spans="1:14" x14ac:dyDescent="0.2">
      <c r="A149" s="4" t="s">
        <v>260</v>
      </c>
      <c r="B149" s="2" t="s">
        <v>261</v>
      </c>
      <c r="C149" s="13">
        <v>12319</v>
      </c>
      <c r="D149" s="2">
        <v>200</v>
      </c>
      <c r="E149" s="2">
        <v>788</v>
      </c>
      <c r="F149" s="2">
        <v>578</v>
      </c>
      <c r="G149" s="2">
        <v>0</v>
      </c>
      <c r="H149" s="2">
        <v>1437.2</v>
      </c>
      <c r="I149" s="2">
        <v>15322.2</v>
      </c>
      <c r="J149" s="2">
        <v>1697.11</v>
      </c>
      <c r="K149" s="2">
        <v>1416.68</v>
      </c>
      <c r="L149" s="2">
        <v>5326.91</v>
      </c>
      <c r="M149" s="2">
        <v>8440.7000000000007</v>
      </c>
      <c r="N149" s="2">
        <v>6881.5</v>
      </c>
    </row>
    <row r="150" spans="1:14" x14ac:dyDescent="0.2">
      <c r="A150" s="4" t="s">
        <v>262</v>
      </c>
      <c r="B150" s="2" t="s">
        <v>263</v>
      </c>
      <c r="C150" s="13">
        <v>12319</v>
      </c>
      <c r="D150" s="2">
        <v>400</v>
      </c>
      <c r="E150" s="2">
        <v>788</v>
      </c>
      <c r="F150" s="2">
        <v>578</v>
      </c>
      <c r="G150" s="2">
        <v>0</v>
      </c>
      <c r="H150" s="2">
        <v>0</v>
      </c>
      <c r="I150" s="2">
        <v>14085</v>
      </c>
      <c r="J150" s="2">
        <v>1586.33</v>
      </c>
      <c r="K150" s="2">
        <v>1416.68</v>
      </c>
      <c r="L150" s="2">
        <v>4743.99</v>
      </c>
      <c r="M150" s="2">
        <v>7747</v>
      </c>
      <c r="N150" s="2">
        <v>6338</v>
      </c>
    </row>
    <row r="151" spans="1:14" s="12" customFormat="1" x14ac:dyDescent="0.2">
      <c r="A151" s="11"/>
      <c r="C151" s="12" t="s">
        <v>39</v>
      </c>
      <c r="D151" s="12" t="s">
        <v>39</v>
      </c>
      <c r="E151" s="12" t="s">
        <v>39</v>
      </c>
      <c r="F151" s="12" t="s">
        <v>39</v>
      </c>
      <c r="G151" s="12" t="s">
        <v>39</v>
      </c>
      <c r="H151" s="12" t="s">
        <v>39</v>
      </c>
      <c r="I151" s="12" t="s">
        <v>39</v>
      </c>
      <c r="J151" s="12" t="s">
        <v>39</v>
      </c>
      <c r="K151" s="12" t="s">
        <v>39</v>
      </c>
      <c r="L151" s="12" t="s">
        <v>39</v>
      </c>
      <c r="M151" s="12" t="s">
        <v>39</v>
      </c>
      <c r="N151" s="12" t="s">
        <v>39</v>
      </c>
    </row>
    <row r="153" spans="1:14" x14ac:dyDescent="0.2">
      <c r="A153" s="10" t="s">
        <v>264</v>
      </c>
    </row>
    <row r="154" spans="1:14" x14ac:dyDescent="0.2">
      <c r="A154" s="4" t="s">
        <v>265</v>
      </c>
      <c r="B154" s="2" t="s">
        <v>266</v>
      </c>
      <c r="C154" s="13">
        <v>14256</v>
      </c>
      <c r="D154" s="2">
        <v>0</v>
      </c>
      <c r="E154" s="2">
        <v>941</v>
      </c>
      <c r="F154" s="2">
        <v>755</v>
      </c>
      <c r="G154" s="2">
        <v>425.1</v>
      </c>
      <c r="H154" s="2">
        <v>0</v>
      </c>
      <c r="I154" s="2">
        <v>16377.1</v>
      </c>
      <c r="J154" s="2">
        <v>2075.88</v>
      </c>
      <c r="K154" s="2">
        <v>1639.4</v>
      </c>
      <c r="L154" s="2">
        <v>6145.32</v>
      </c>
      <c r="M154" s="2">
        <v>9860.6</v>
      </c>
      <c r="N154" s="2">
        <v>6516.5</v>
      </c>
    </row>
    <row r="155" spans="1:14" x14ac:dyDescent="0.2">
      <c r="A155" s="4" t="s">
        <v>267</v>
      </c>
      <c r="B155" s="2" t="s">
        <v>268</v>
      </c>
      <c r="C155" s="13">
        <v>12319</v>
      </c>
      <c r="D155" s="2">
        <v>0</v>
      </c>
      <c r="E155" s="2">
        <v>788</v>
      </c>
      <c r="F155" s="2">
        <v>500</v>
      </c>
      <c r="G155" s="2">
        <v>283.39999999999998</v>
      </c>
      <c r="H155" s="2">
        <v>1642.52</v>
      </c>
      <c r="I155" s="2">
        <v>15532.92</v>
      </c>
      <c r="J155" s="2">
        <v>1756.03</v>
      </c>
      <c r="K155" s="2">
        <v>1416.68</v>
      </c>
      <c r="L155" s="2">
        <v>7969.2099999999991</v>
      </c>
      <c r="M155" s="2">
        <v>11141.919999999998</v>
      </c>
      <c r="N155" s="2">
        <v>4391</v>
      </c>
    </row>
    <row r="156" spans="1:14" s="12" customFormat="1" x14ac:dyDescent="0.2">
      <c r="A156" s="11"/>
      <c r="C156" s="12" t="s">
        <v>39</v>
      </c>
      <c r="D156" s="12" t="s">
        <v>39</v>
      </c>
      <c r="E156" s="12" t="s">
        <v>39</v>
      </c>
      <c r="F156" s="12" t="s">
        <v>39</v>
      </c>
      <c r="G156" s="12" t="s">
        <v>39</v>
      </c>
      <c r="H156" s="12" t="s">
        <v>39</v>
      </c>
      <c r="I156" s="12" t="s">
        <v>39</v>
      </c>
      <c r="J156" s="12" t="s">
        <v>39</v>
      </c>
      <c r="K156" s="12" t="s">
        <v>39</v>
      </c>
      <c r="L156" s="12" t="s">
        <v>39</v>
      </c>
      <c r="M156" s="12" t="s">
        <v>39</v>
      </c>
      <c r="N156" s="12" t="s">
        <v>39</v>
      </c>
    </row>
    <row r="158" spans="1:14" x14ac:dyDescent="0.2">
      <c r="A158" s="10" t="s">
        <v>269</v>
      </c>
    </row>
    <row r="159" spans="1:14" x14ac:dyDescent="0.2">
      <c r="A159" s="4" t="s">
        <v>270</v>
      </c>
      <c r="B159" s="2" t="s">
        <v>271</v>
      </c>
      <c r="C159" s="2">
        <v>13775</v>
      </c>
      <c r="D159" s="2">
        <v>200</v>
      </c>
      <c r="E159" s="2">
        <v>859</v>
      </c>
      <c r="F159" s="2">
        <v>632.5</v>
      </c>
      <c r="G159" s="2">
        <v>708.5</v>
      </c>
      <c r="H159" s="2">
        <v>918.32</v>
      </c>
      <c r="I159" s="2">
        <v>17093.32</v>
      </c>
      <c r="J159" s="2">
        <v>2130.73</v>
      </c>
      <c r="K159" s="2">
        <v>1584.1</v>
      </c>
      <c r="L159" s="2">
        <v>10127.99</v>
      </c>
      <c r="M159" s="2">
        <v>13842.82</v>
      </c>
      <c r="N159" s="2">
        <v>3250.5</v>
      </c>
    </row>
    <row r="160" spans="1:14" x14ac:dyDescent="0.2">
      <c r="A160" s="4" t="s">
        <v>272</v>
      </c>
      <c r="B160" s="2" t="s">
        <v>273</v>
      </c>
      <c r="C160" s="2">
        <v>13775</v>
      </c>
      <c r="D160" s="2">
        <v>200</v>
      </c>
      <c r="E160" s="2">
        <v>859</v>
      </c>
      <c r="F160" s="2">
        <v>632.5</v>
      </c>
      <c r="G160" s="2">
        <v>708.5</v>
      </c>
      <c r="H160" s="2">
        <v>918.32</v>
      </c>
      <c r="I160" s="2">
        <v>17093.32</v>
      </c>
      <c r="J160" s="2">
        <v>2127.59</v>
      </c>
      <c r="K160" s="2">
        <v>1584.1</v>
      </c>
      <c r="L160" s="2">
        <v>2649.1299999999992</v>
      </c>
      <c r="M160" s="2">
        <v>6360.82</v>
      </c>
      <c r="N160" s="2">
        <v>10732.5</v>
      </c>
    </row>
    <row r="161" spans="1:14" x14ac:dyDescent="0.2">
      <c r="A161" s="4" t="s">
        <v>274</v>
      </c>
      <c r="B161" s="2" t="s">
        <v>275</v>
      </c>
      <c r="C161" s="2">
        <v>13308</v>
      </c>
      <c r="D161" s="2">
        <v>400</v>
      </c>
      <c r="E161" s="2">
        <v>915</v>
      </c>
      <c r="F161" s="2">
        <v>726</v>
      </c>
      <c r="G161" s="2">
        <v>566.79999999999995</v>
      </c>
      <c r="H161" s="2">
        <v>887.18</v>
      </c>
      <c r="I161" s="2">
        <v>16802.98</v>
      </c>
      <c r="J161" s="2">
        <v>2072.1</v>
      </c>
      <c r="K161" s="2">
        <v>1530.38</v>
      </c>
      <c r="L161" s="2">
        <v>133</v>
      </c>
      <c r="M161" s="2">
        <v>3735.48</v>
      </c>
      <c r="N161" s="2">
        <v>13067.5</v>
      </c>
    </row>
    <row r="162" spans="1:14" x14ac:dyDescent="0.2">
      <c r="A162" s="4" t="s">
        <v>276</v>
      </c>
      <c r="B162" s="2" t="s">
        <v>277</v>
      </c>
      <c r="C162" s="2">
        <v>12688</v>
      </c>
      <c r="D162" s="2">
        <v>400</v>
      </c>
      <c r="E162" s="2">
        <v>802</v>
      </c>
      <c r="F162" s="2">
        <v>592</v>
      </c>
      <c r="G162" s="2">
        <v>566.79999999999995</v>
      </c>
      <c r="H162" s="2">
        <v>845.86</v>
      </c>
      <c r="I162" s="2">
        <v>15894.66</v>
      </c>
      <c r="J162" s="2">
        <v>1882.54</v>
      </c>
      <c r="K162" s="2">
        <v>1459.1</v>
      </c>
      <c r="L162" s="2">
        <v>8570.52</v>
      </c>
      <c r="M162" s="2">
        <v>11912.16</v>
      </c>
      <c r="N162" s="2">
        <v>3982.5</v>
      </c>
    </row>
    <row r="163" spans="1:14" x14ac:dyDescent="0.2">
      <c r="A163" s="4" t="s">
        <v>278</v>
      </c>
      <c r="B163" s="2" t="s">
        <v>279</v>
      </c>
      <c r="C163" s="2">
        <v>13775</v>
      </c>
      <c r="D163" s="2">
        <v>200</v>
      </c>
      <c r="E163" s="2">
        <v>859</v>
      </c>
      <c r="F163" s="2">
        <v>632.5</v>
      </c>
      <c r="G163" s="2">
        <v>566.79999999999995</v>
      </c>
      <c r="H163" s="2">
        <v>918.32</v>
      </c>
      <c r="I163" s="2">
        <v>16951.62</v>
      </c>
      <c r="J163" s="2">
        <v>2099.77</v>
      </c>
      <c r="K163" s="2">
        <v>1584.1</v>
      </c>
      <c r="L163" s="2">
        <v>8543.25</v>
      </c>
      <c r="M163" s="2">
        <v>12227.119999999999</v>
      </c>
      <c r="N163" s="2">
        <v>4724.5</v>
      </c>
    </row>
    <row r="164" spans="1:14" x14ac:dyDescent="0.2">
      <c r="A164" s="4" t="s">
        <v>280</v>
      </c>
      <c r="B164" s="2" t="s">
        <v>281</v>
      </c>
      <c r="C164" s="2">
        <v>13308</v>
      </c>
      <c r="D164" s="2">
        <v>0</v>
      </c>
      <c r="E164" s="2">
        <v>915</v>
      </c>
      <c r="F164" s="2">
        <v>726</v>
      </c>
      <c r="G164" s="2">
        <v>566.79999999999995</v>
      </c>
      <c r="H164" s="2">
        <v>0</v>
      </c>
      <c r="I164" s="2">
        <v>15515.8</v>
      </c>
      <c r="J164" s="2">
        <v>1883.42</v>
      </c>
      <c r="K164" s="2">
        <v>1530.38</v>
      </c>
      <c r="L164" s="2">
        <v>7431.5</v>
      </c>
      <c r="M164" s="2">
        <v>10845.3</v>
      </c>
      <c r="N164" s="2">
        <v>4670.5</v>
      </c>
    </row>
    <row r="165" spans="1:14" x14ac:dyDescent="0.2">
      <c r="A165" s="4" t="s">
        <v>282</v>
      </c>
      <c r="B165" s="2" t="s">
        <v>283</v>
      </c>
      <c r="C165" s="2">
        <v>13775</v>
      </c>
      <c r="D165" s="2">
        <v>200</v>
      </c>
      <c r="E165" s="2">
        <v>859</v>
      </c>
      <c r="F165" s="2">
        <v>632.5</v>
      </c>
      <c r="G165" s="2">
        <v>566.79999999999995</v>
      </c>
      <c r="H165" s="2">
        <v>0</v>
      </c>
      <c r="I165" s="2">
        <v>16033.3</v>
      </c>
      <c r="J165" s="2">
        <v>2002.46</v>
      </c>
      <c r="K165" s="2">
        <v>1584.1</v>
      </c>
      <c r="L165" s="2">
        <v>6700.74</v>
      </c>
      <c r="M165" s="2">
        <v>10287.299999999999</v>
      </c>
      <c r="N165" s="2">
        <v>5746</v>
      </c>
    </row>
    <row r="166" spans="1:14" x14ac:dyDescent="0.2">
      <c r="A166" s="4" t="s">
        <v>284</v>
      </c>
      <c r="B166" s="2" t="s">
        <v>285</v>
      </c>
      <c r="C166" s="2">
        <v>11929</v>
      </c>
      <c r="D166" s="2">
        <v>0</v>
      </c>
      <c r="E166" s="2">
        <v>737</v>
      </c>
      <c r="F166" s="2">
        <v>565</v>
      </c>
      <c r="G166" s="2">
        <v>590.79999999999995</v>
      </c>
      <c r="H166" s="2">
        <v>0</v>
      </c>
      <c r="I166" s="2">
        <v>13821.8</v>
      </c>
      <c r="J166" s="2">
        <v>1530.11</v>
      </c>
      <c r="K166" s="2">
        <v>1371.82</v>
      </c>
      <c r="L166" s="2">
        <v>119.36999999999898</v>
      </c>
      <c r="M166" s="2">
        <v>3021.2999999999988</v>
      </c>
      <c r="N166" s="2">
        <v>10800.5</v>
      </c>
    </row>
    <row r="167" spans="1:14" x14ac:dyDescent="0.2">
      <c r="A167" s="4" t="s">
        <v>286</v>
      </c>
      <c r="B167" s="2" t="s">
        <v>287</v>
      </c>
      <c r="C167" s="2">
        <v>9982</v>
      </c>
      <c r="D167" s="2">
        <v>0</v>
      </c>
      <c r="E167" s="2">
        <v>687</v>
      </c>
      <c r="F167" s="2">
        <v>544.5</v>
      </c>
      <c r="G167" s="2">
        <v>425.1</v>
      </c>
      <c r="H167" s="2">
        <v>0</v>
      </c>
      <c r="I167" s="2">
        <v>11638.6</v>
      </c>
      <c r="J167" s="2">
        <v>1117.42</v>
      </c>
      <c r="K167" s="2">
        <v>1147.74</v>
      </c>
      <c r="L167" s="2">
        <v>4352.9400000000005</v>
      </c>
      <c r="M167" s="2">
        <v>6618.1</v>
      </c>
      <c r="N167" s="2">
        <v>5020.5</v>
      </c>
    </row>
    <row r="168" spans="1:14" x14ac:dyDescent="0.2">
      <c r="A168" s="4" t="s">
        <v>288</v>
      </c>
      <c r="B168" s="2" t="s">
        <v>289</v>
      </c>
      <c r="C168" s="2">
        <v>13775</v>
      </c>
      <c r="D168" s="2">
        <v>200</v>
      </c>
      <c r="E168" s="2">
        <v>859</v>
      </c>
      <c r="F168" s="2">
        <v>632.5</v>
      </c>
      <c r="G168" s="2">
        <v>425.1</v>
      </c>
      <c r="H168" s="2">
        <v>918.32</v>
      </c>
      <c r="I168" s="2">
        <v>16809.920000000002</v>
      </c>
      <c r="J168" s="2">
        <v>2072.64</v>
      </c>
      <c r="K168" s="2">
        <v>1584.1</v>
      </c>
      <c r="L168" s="2">
        <v>3908.6800000000021</v>
      </c>
      <c r="M168" s="2">
        <v>7565.4200000000019</v>
      </c>
      <c r="N168" s="2">
        <v>9244.5</v>
      </c>
    </row>
    <row r="169" spans="1:14" x14ac:dyDescent="0.2">
      <c r="A169" s="4" t="s">
        <v>290</v>
      </c>
      <c r="B169" s="2" t="s">
        <v>291</v>
      </c>
      <c r="C169" s="2">
        <v>7992</v>
      </c>
      <c r="D169" s="2">
        <v>0</v>
      </c>
      <c r="E169" s="2">
        <v>547</v>
      </c>
      <c r="F169" s="2">
        <v>395</v>
      </c>
      <c r="G169" s="2">
        <v>425.1</v>
      </c>
      <c r="H169" s="2">
        <v>0</v>
      </c>
      <c r="I169" s="2">
        <v>9359.1</v>
      </c>
      <c r="J169" s="2">
        <v>747.83</v>
      </c>
      <c r="K169" s="2">
        <v>919.02</v>
      </c>
      <c r="L169" s="2">
        <v>0.75</v>
      </c>
      <c r="M169" s="2">
        <v>1667.6</v>
      </c>
      <c r="N169" s="2">
        <v>7691.5</v>
      </c>
    </row>
    <row r="170" spans="1:14" x14ac:dyDescent="0.2">
      <c r="A170" s="4" t="s">
        <v>292</v>
      </c>
      <c r="B170" s="2" t="s">
        <v>293</v>
      </c>
      <c r="C170" s="2">
        <v>13775</v>
      </c>
      <c r="D170" s="2">
        <v>200</v>
      </c>
      <c r="E170" s="2">
        <v>859</v>
      </c>
      <c r="F170" s="2">
        <v>632.5</v>
      </c>
      <c r="G170" s="2">
        <v>425.1</v>
      </c>
      <c r="H170" s="2">
        <v>918.32</v>
      </c>
      <c r="I170" s="2">
        <v>16809.920000000002</v>
      </c>
      <c r="J170" s="2">
        <v>2072.64</v>
      </c>
      <c r="K170" s="2">
        <v>1584.1</v>
      </c>
      <c r="L170" s="2">
        <v>5842.1800000000021</v>
      </c>
      <c r="M170" s="2">
        <v>9498.9200000000019</v>
      </c>
      <c r="N170" s="2">
        <v>7311</v>
      </c>
    </row>
    <row r="171" spans="1:14" x14ac:dyDescent="0.2">
      <c r="A171" s="4" t="s">
        <v>294</v>
      </c>
      <c r="B171" s="2" t="s">
        <v>295</v>
      </c>
      <c r="C171" s="13">
        <v>13775</v>
      </c>
      <c r="D171" s="2">
        <v>200</v>
      </c>
      <c r="E171" s="2">
        <v>859</v>
      </c>
      <c r="F171" s="2">
        <v>632.5</v>
      </c>
      <c r="G171" s="2">
        <v>425.1</v>
      </c>
      <c r="H171" s="2">
        <v>0</v>
      </c>
      <c r="I171" s="2">
        <v>15891.6</v>
      </c>
      <c r="J171" s="2">
        <v>1972.2</v>
      </c>
      <c r="K171" s="2">
        <v>1584.1</v>
      </c>
      <c r="L171" s="2">
        <v>6382.2999999999993</v>
      </c>
      <c r="M171" s="2">
        <v>9938.5999999999985</v>
      </c>
      <c r="N171" s="2">
        <v>5953</v>
      </c>
    </row>
    <row r="172" spans="1:14" x14ac:dyDescent="0.2">
      <c r="A172" s="4" t="s">
        <v>296</v>
      </c>
      <c r="B172" s="2" t="s">
        <v>297</v>
      </c>
      <c r="C172" s="13">
        <v>14306</v>
      </c>
      <c r="D172" s="2">
        <v>0</v>
      </c>
      <c r="E172" s="2">
        <v>965.5</v>
      </c>
      <c r="F172" s="2">
        <v>760</v>
      </c>
      <c r="G172" s="2">
        <v>425.1</v>
      </c>
      <c r="H172" s="2">
        <v>0</v>
      </c>
      <c r="I172" s="2">
        <v>16456.599999999999</v>
      </c>
      <c r="J172" s="2">
        <v>2089.77</v>
      </c>
      <c r="K172" s="2">
        <v>1645.16</v>
      </c>
      <c r="L172" s="2">
        <v>7086.1699999999983</v>
      </c>
      <c r="M172" s="2">
        <v>10821.099999999999</v>
      </c>
      <c r="N172" s="2">
        <v>5635.5</v>
      </c>
    </row>
    <row r="173" spans="1:14" x14ac:dyDescent="0.2">
      <c r="A173" s="4" t="s">
        <v>298</v>
      </c>
      <c r="B173" s="2" t="s">
        <v>299</v>
      </c>
      <c r="C173" s="13">
        <v>14306</v>
      </c>
      <c r="D173" s="2">
        <v>0</v>
      </c>
      <c r="E173" s="2">
        <v>965.5</v>
      </c>
      <c r="F173" s="2">
        <v>676.5</v>
      </c>
      <c r="G173" s="2">
        <v>283.39999999999998</v>
      </c>
      <c r="H173" s="2">
        <v>0</v>
      </c>
      <c r="I173" s="2">
        <v>16231.4</v>
      </c>
      <c r="J173" s="2">
        <v>2044.78</v>
      </c>
      <c r="K173" s="2">
        <v>1645.16</v>
      </c>
      <c r="L173" s="2">
        <v>142.95999999999913</v>
      </c>
      <c r="M173" s="2">
        <v>3832.8999999999992</v>
      </c>
      <c r="N173" s="2">
        <v>12398.5</v>
      </c>
    </row>
    <row r="174" spans="1:14" x14ac:dyDescent="0.2">
      <c r="A174" s="4" t="s">
        <v>300</v>
      </c>
      <c r="B174" s="2" t="s">
        <v>301</v>
      </c>
      <c r="C174" s="13">
        <v>14306</v>
      </c>
      <c r="D174" s="2">
        <v>200</v>
      </c>
      <c r="E174" s="2">
        <v>965.5</v>
      </c>
      <c r="F174" s="2">
        <v>668.5</v>
      </c>
      <c r="G174" s="2">
        <v>283.39999999999998</v>
      </c>
      <c r="H174" s="2">
        <v>0</v>
      </c>
      <c r="I174" s="2">
        <v>16423.400000000001</v>
      </c>
      <c r="J174" s="2">
        <v>2079.2800000000002</v>
      </c>
      <c r="K174" s="2">
        <v>1645.16</v>
      </c>
      <c r="L174" s="2">
        <v>8133.9600000000009</v>
      </c>
      <c r="M174" s="2">
        <v>11858.400000000001</v>
      </c>
      <c r="N174" s="2">
        <v>4565</v>
      </c>
    </row>
    <row r="175" spans="1:14" x14ac:dyDescent="0.2">
      <c r="A175" s="4" t="s">
        <v>302</v>
      </c>
      <c r="B175" s="2" t="s">
        <v>303</v>
      </c>
      <c r="C175" s="13">
        <v>14306</v>
      </c>
      <c r="D175" s="2">
        <v>0</v>
      </c>
      <c r="E175" s="2">
        <v>965</v>
      </c>
      <c r="F175" s="2">
        <v>760</v>
      </c>
      <c r="G175" s="2">
        <v>283.39999999999998</v>
      </c>
      <c r="H175" s="2">
        <v>953.72</v>
      </c>
      <c r="I175" s="2">
        <v>17268.12</v>
      </c>
      <c r="J175" s="2">
        <v>2167.96</v>
      </c>
      <c r="K175" s="2">
        <v>1645.16</v>
      </c>
      <c r="L175" s="2">
        <v>9104.5</v>
      </c>
      <c r="M175" s="2">
        <v>12917.619999999999</v>
      </c>
      <c r="N175" s="2">
        <v>4350.5</v>
      </c>
    </row>
    <row r="176" spans="1:14" x14ac:dyDescent="0.2">
      <c r="A176" s="4" t="s">
        <v>304</v>
      </c>
      <c r="B176" s="2" t="s">
        <v>305</v>
      </c>
      <c r="C176" s="13">
        <v>14306</v>
      </c>
      <c r="D176" s="2">
        <v>0</v>
      </c>
      <c r="E176" s="2">
        <v>965.5</v>
      </c>
      <c r="F176" s="2">
        <v>0</v>
      </c>
      <c r="G176" s="2">
        <v>283.39999999999998</v>
      </c>
      <c r="H176" s="2">
        <v>0</v>
      </c>
      <c r="I176" s="2">
        <v>15554.9</v>
      </c>
      <c r="J176" s="2">
        <v>1900.28</v>
      </c>
      <c r="K176" s="2">
        <v>1645.16</v>
      </c>
      <c r="L176" s="2">
        <v>5044.4599999999991</v>
      </c>
      <c r="M176" s="2">
        <v>8589.9</v>
      </c>
      <c r="N176" s="2">
        <v>6965</v>
      </c>
    </row>
    <row r="177" spans="1:14" x14ac:dyDescent="0.2">
      <c r="A177" s="4" t="s">
        <v>306</v>
      </c>
      <c r="B177" s="2" t="s">
        <v>307</v>
      </c>
      <c r="C177" s="13">
        <v>14306</v>
      </c>
      <c r="D177" s="2">
        <v>200</v>
      </c>
      <c r="E177" s="2">
        <v>926</v>
      </c>
      <c r="F177" s="2">
        <v>799.5</v>
      </c>
      <c r="G177" s="2">
        <v>283.39999999999998</v>
      </c>
      <c r="H177" s="2">
        <v>0</v>
      </c>
      <c r="I177" s="2">
        <v>16514.900000000001</v>
      </c>
      <c r="J177" s="2">
        <v>2105.33</v>
      </c>
      <c r="K177" s="2">
        <v>1645.16</v>
      </c>
      <c r="L177" s="2">
        <v>2835.4100000000017</v>
      </c>
      <c r="M177" s="2">
        <v>6585.9000000000015</v>
      </c>
      <c r="N177" s="2">
        <v>9929</v>
      </c>
    </row>
    <row r="178" spans="1:14" x14ac:dyDescent="0.2">
      <c r="A178" s="4" t="s">
        <v>308</v>
      </c>
      <c r="B178" s="2" t="s">
        <v>309</v>
      </c>
      <c r="C178" s="13">
        <v>13775</v>
      </c>
      <c r="D178" s="2">
        <v>0</v>
      </c>
      <c r="E178" s="2">
        <v>859</v>
      </c>
      <c r="F178" s="2">
        <v>632.5</v>
      </c>
      <c r="G178" s="2">
        <v>283.39999999999998</v>
      </c>
      <c r="H178" s="2">
        <v>0</v>
      </c>
      <c r="I178" s="2">
        <v>15549.9</v>
      </c>
      <c r="J178" s="2">
        <v>1899.21</v>
      </c>
      <c r="K178" s="2">
        <v>1584.1</v>
      </c>
      <c r="L178" s="2">
        <v>5554.09</v>
      </c>
      <c r="M178" s="2">
        <v>9037.4</v>
      </c>
      <c r="N178" s="2">
        <v>6512.5</v>
      </c>
    </row>
    <row r="179" spans="1:14" x14ac:dyDescent="0.2">
      <c r="A179" s="4" t="s">
        <v>310</v>
      </c>
      <c r="B179" s="2" t="s">
        <v>311</v>
      </c>
      <c r="C179" s="13">
        <v>13775</v>
      </c>
      <c r="D179" s="2">
        <v>200</v>
      </c>
      <c r="E179" s="2">
        <v>859</v>
      </c>
      <c r="F179" s="2">
        <v>632.5</v>
      </c>
      <c r="G179" s="2">
        <v>283.39999999999998</v>
      </c>
      <c r="H179" s="2">
        <v>0</v>
      </c>
      <c r="I179" s="2">
        <v>15749.9</v>
      </c>
      <c r="J179" s="2">
        <v>1941.93</v>
      </c>
      <c r="K179" s="2">
        <v>1584.1</v>
      </c>
      <c r="L179" s="2">
        <v>137.86999999999898</v>
      </c>
      <c r="M179" s="2">
        <v>3663.8999999999987</v>
      </c>
      <c r="N179" s="2">
        <v>12086</v>
      </c>
    </row>
    <row r="180" spans="1:14" x14ac:dyDescent="0.2">
      <c r="A180" s="4" t="s">
        <v>312</v>
      </c>
      <c r="B180" s="2" t="s">
        <v>313</v>
      </c>
      <c r="C180" s="13">
        <v>14306</v>
      </c>
      <c r="D180" s="2">
        <v>200</v>
      </c>
      <c r="E180" s="2">
        <v>965.5</v>
      </c>
      <c r="F180" s="2">
        <v>760</v>
      </c>
      <c r="G180" s="2">
        <v>0</v>
      </c>
      <c r="H180" s="2">
        <v>953.72</v>
      </c>
      <c r="I180" s="2">
        <v>17185.22</v>
      </c>
      <c r="J180" s="2">
        <v>2152.8000000000002</v>
      </c>
      <c r="K180" s="2">
        <v>1645.16</v>
      </c>
      <c r="L180" s="2">
        <v>7489.760000000002</v>
      </c>
      <c r="M180" s="2">
        <v>11287.720000000001</v>
      </c>
      <c r="N180" s="2">
        <v>5897.5</v>
      </c>
    </row>
    <row r="181" spans="1:14" x14ac:dyDescent="0.2">
      <c r="A181" s="4" t="s">
        <v>314</v>
      </c>
      <c r="B181" s="2" t="s">
        <v>315</v>
      </c>
      <c r="C181" s="2">
        <v>14306</v>
      </c>
      <c r="D181" s="2">
        <v>200</v>
      </c>
      <c r="E181" s="2">
        <v>965.5</v>
      </c>
      <c r="F181" s="2">
        <v>760</v>
      </c>
      <c r="G181" s="2">
        <v>141.69999999999999</v>
      </c>
      <c r="H181" s="2">
        <v>953.72</v>
      </c>
      <c r="I181" s="2">
        <v>17326.920000000002</v>
      </c>
      <c r="J181" s="2">
        <v>2178.83</v>
      </c>
      <c r="K181" s="2">
        <v>1645.16</v>
      </c>
      <c r="L181" s="2">
        <v>162.93000000000211</v>
      </c>
      <c r="M181" s="2">
        <v>3986.9200000000019</v>
      </c>
      <c r="N181" s="2">
        <v>13340</v>
      </c>
    </row>
    <row r="182" spans="1:14" x14ac:dyDescent="0.2">
      <c r="A182" s="4" t="s">
        <v>316</v>
      </c>
      <c r="B182" s="2" t="s">
        <v>317</v>
      </c>
      <c r="C182" s="13">
        <v>14306</v>
      </c>
      <c r="D182" s="2">
        <v>200</v>
      </c>
      <c r="E182" s="2">
        <v>965.5</v>
      </c>
      <c r="F182" s="2">
        <v>760</v>
      </c>
      <c r="G182" s="2">
        <v>141.69999999999999</v>
      </c>
      <c r="H182" s="2">
        <v>953.72</v>
      </c>
      <c r="I182" s="2">
        <v>17326.920000000002</v>
      </c>
      <c r="J182" s="2">
        <v>2183.0700000000002</v>
      </c>
      <c r="K182" s="2">
        <v>1645.16</v>
      </c>
      <c r="L182" s="2">
        <v>2201.6900000000023</v>
      </c>
      <c r="M182" s="2">
        <v>6029.9200000000028</v>
      </c>
      <c r="N182" s="2">
        <v>11297</v>
      </c>
    </row>
    <row r="183" spans="1:14" x14ac:dyDescent="0.2">
      <c r="A183" s="4" t="s">
        <v>318</v>
      </c>
      <c r="B183" s="2" t="s">
        <v>319</v>
      </c>
      <c r="C183" s="13">
        <v>14306</v>
      </c>
      <c r="D183" s="2">
        <v>0</v>
      </c>
      <c r="E183" s="2">
        <v>965.5</v>
      </c>
      <c r="F183" s="2">
        <v>760</v>
      </c>
      <c r="G183" s="2">
        <v>0</v>
      </c>
      <c r="H183" s="2">
        <v>0</v>
      </c>
      <c r="I183" s="2">
        <v>16031.5</v>
      </c>
      <c r="J183" s="2">
        <v>2002.08</v>
      </c>
      <c r="K183" s="2">
        <v>1645.16</v>
      </c>
      <c r="L183" s="2">
        <v>1989.2600000000002</v>
      </c>
      <c r="M183" s="2">
        <v>5636.5</v>
      </c>
      <c r="N183" s="2">
        <v>10395</v>
      </c>
    </row>
    <row r="184" spans="1:14" x14ac:dyDescent="0.2">
      <c r="A184" s="4" t="s">
        <v>320</v>
      </c>
      <c r="B184" s="2" t="s">
        <v>321</v>
      </c>
      <c r="C184" s="13">
        <v>14306</v>
      </c>
      <c r="D184" s="2">
        <v>0</v>
      </c>
      <c r="E184" s="2">
        <v>965.5</v>
      </c>
      <c r="F184" s="2">
        <v>399.8</v>
      </c>
      <c r="G184" s="2">
        <v>0</v>
      </c>
      <c r="H184" s="2">
        <v>953.75</v>
      </c>
      <c r="I184" s="2">
        <v>16625.05</v>
      </c>
      <c r="J184" s="2">
        <v>2033.15</v>
      </c>
      <c r="K184" s="2">
        <v>1645.16</v>
      </c>
      <c r="L184" s="2">
        <v>143.23999999999796</v>
      </c>
      <c r="M184" s="2">
        <v>3821.5499999999984</v>
      </c>
      <c r="N184" s="2">
        <v>12803.5</v>
      </c>
    </row>
    <row r="185" spans="1:14" x14ac:dyDescent="0.2">
      <c r="A185" s="4" t="s">
        <v>322</v>
      </c>
      <c r="B185" s="2" t="s">
        <v>323</v>
      </c>
      <c r="C185" s="13">
        <v>14306</v>
      </c>
      <c r="D185" s="2">
        <v>0</v>
      </c>
      <c r="E185" s="2">
        <v>965.5</v>
      </c>
      <c r="F185" s="2">
        <v>714.4</v>
      </c>
      <c r="G185" s="2">
        <v>0</v>
      </c>
      <c r="H185" s="2">
        <v>0</v>
      </c>
      <c r="I185" s="2">
        <v>15985.9</v>
      </c>
      <c r="J185" s="2">
        <v>1992.34</v>
      </c>
      <c r="K185" s="2">
        <v>1645.16</v>
      </c>
      <c r="L185" s="2">
        <v>6289.4</v>
      </c>
      <c r="M185" s="2">
        <v>9926.9</v>
      </c>
      <c r="N185" s="2">
        <v>6059</v>
      </c>
    </row>
    <row r="186" spans="1:14" x14ac:dyDescent="0.2">
      <c r="A186" s="4" t="s">
        <v>324</v>
      </c>
      <c r="B186" s="2" t="s">
        <v>325</v>
      </c>
      <c r="C186" s="13">
        <v>14306</v>
      </c>
      <c r="D186" s="2">
        <v>0</v>
      </c>
      <c r="E186" s="2">
        <v>965.5</v>
      </c>
      <c r="F186" s="2">
        <v>684</v>
      </c>
      <c r="G186" s="2">
        <v>0</v>
      </c>
      <c r="H186" s="2">
        <v>953.72</v>
      </c>
      <c r="I186" s="2">
        <v>16909.22</v>
      </c>
      <c r="J186" s="2">
        <v>1985.06</v>
      </c>
      <c r="K186" s="2">
        <v>1645.16</v>
      </c>
      <c r="L186" s="2">
        <v>6784.5</v>
      </c>
      <c r="M186" s="2">
        <v>10414.720000000001</v>
      </c>
      <c r="N186" s="2">
        <v>6494.5</v>
      </c>
    </row>
    <row r="187" spans="1:14" x14ac:dyDescent="0.2">
      <c r="A187" s="4" t="s">
        <v>326</v>
      </c>
      <c r="B187" s="2" t="s">
        <v>327</v>
      </c>
      <c r="C187" s="13">
        <v>14306</v>
      </c>
      <c r="D187" s="2">
        <v>200</v>
      </c>
      <c r="E187" s="2">
        <v>965.5</v>
      </c>
      <c r="F187" s="2">
        <v>760</v>
      </c>
      <c r="G187" s="2">
        <v>0</v>
      </c>
      <c r="H187" s="2">
        <v>953.72</v>
      </c>
      <c r="I187" s="2">
        <v>17185.22</v>
      </c>
      <c r="J187" s="2">
        <v>2152.8000000000002</v>
      </c>
      <c r="K187" s="2">
        <v>1645.16</v>
      </c>
      <c r="L187" s="2">
        <v>9091.260000000002</v>
      </c>
      <c r="M187" s="2">
        <v>12889.220000000001</v>
      </c>
      <c r="N187" s="2">
        <v>4296</v>
      </c>
    </row>
    <row r="188" spans="1:14" x14ac:dyDescent="0.2">
      <c r="A188" s="4" t="s">
        <v>328</v>
      </c>
      <c r="B188" s="2" t="s">
        <v>329</v>
      </c>
      <c r="C188" s="13">
        <v>14306</v>
      </c>
      <c r="D188" s="2">
        <v>0</v>
      </c>
      <c r="E188" s="2">
        <v>965.5</v>
      </c>
      <c r="F188" s="2">
        <v>760</v>
      </c>
      <c r="G188" s="2">
        <v>0</v>
      </c>
      <c r="H188" s="2">
        <v>953.72</v>
      </c>
      <c r="I188" s="2">
        <v>16985.22</v>
      </c>
      <c r="J188" s="2">
        <v>2107.25</v>
      </c>
      <c r="K188" s="2">
        <v>1645.16</v>
      </c>
      <c r="L188" s="2">
        <v>2854.3100000000013</v>
      </c>
      <c r="M188" s="2">
        <v>6606.7200000000012</v>
      </c>
      <c r="N188" s="2">
        <v>10378.5</v>
      </c>
    </row>
    <row r="189" spans="1:14" x14ac:dyDescent="0.2">
      <c r="A189" s="4" t="s">
        <v>330</v>
      </c>
      <c r="B189" s="2" t="s">
        <v>331</v>
      </c>
      <c r="C189" s="13">
        <v>14306</v>
      </c>
      <c r="D189" s="2">
        <v>0</v>
      </c>
      <c r="E189" s="2">
        <v>965.5</v>
      </c>
      <c r="F189" s="2">
        <v>760</v>
      </c>
      <c r="G189" s="2">
        <v>0</v>
      </c>
      <c r="H189" s="2">
        <v>953.72</v>
      </c>
      <c r="I189" s="2">
        <v>16985.22</v>
      </c>
      <c r="J189" s="2">
        <v>2108.2399999999998</v>
      </c>
      <c r="K189" s="2">
        <v>1645.16</v>
      </c>
      <c r="L189" s="2">
        <v>5437.8200000000015</v>
      </c>
      <c r="M189" s="2">
        <v>9191.2200000000012</v>
      </c>
      <c r="N189" s="2">
        <v>7794</v>
      </c>
    </row>
    <row r="190" spans="1:14" x14ac:dyDescent="0.2">
      <c r="A190" s="4" t="s">
        <v>332</v>
      </c>
      <c r="B190" s="2" t="s">
        <v>333</v>
      </c>
      <c r="C190" s="13">
        <v>13308</v>
      </c>
      <c r="D190" s="2">
        <v>0</v>
      </c>
      <c r="E190" s="2">
        <v>915</v>
      </c>
      <c r="F190" s="2">
        <v>726</v>
      </c>
      <c r="G190" s="2">
        <v>0</v>
      </c>
      <c r="H190" s="2">
        <v>1009.1700000000001</v>
      </c>
      <c r="I190" s="2">
        <v>15958.17</v>
      </c>
      <c r="J190" s="2">
        <v>1890.69</v>
      </c>
      <c r="K190" s="2">
        <v>1530.38</v>
      </c>
      <c r="L190" s="2">
        <v>6353.1</v>
      </c>
      <c r="M190" s="2">
        <v>9774.17</v>
      </c>
      <c r="N190" s="2">
        <v>6184</v>
      </c>
    </row>
    <row r="191" spans="1:14" x14ac:dyDescent="0.2">
      <c r="A191" s="4" t="s">
        <v>334</v>
      </c>
      <c r="B191" s="2" t="s">
        <v>335</v>
      </c>
      <c r="C191" s="13">
        <v>15983</v>
      </c>
      <c r="D191" s="2">
        <v>200</v>
      </c>
      <c r="E191" s="2">
        <v>1093</v>
      </c>
      <c r="F191" s="2">
        <v>342</v>
      </c>
      <c r="G191" s="2">
        <v>0</v>
      </c>
      <c r="H191" s="2">
        <v>1331.9</v>
      </c>
      <c r="I191" s="2">
        <v>18949.900000000001</v>
      </c>
      <c r="J191" s="2">
        <v>2483.1999999999998</v>
      </c>
      <c r="K191" s="2">
        <v>1838.02</v>
      </c>
      <c r="L191" s="2">
        <v>1657.1800000000021</v>
      </c>
      <c r="M191" s="2">
        <v>5978.4000000000015</v>
      </c>
      <c r="N191" s="2">
        <v>12971.5</v>
      </c>
    </row>
    <row r="192" spans="1:14" x14ac:dyDescent="0.2">
      <c r="A192" s="4" t="s">
        <v>336</v>
      </c>
      <c r="B192" s="2" t="s">
        <v>337</v>
      </c>
      <c r="C192" s="13">
        <v>13775</v>
      </c>
      <c r="D192" s="2">
        <v>0</v>
      </c>
      <c r="E192" s="2">
        <v>859</v>
      </c>
      <c r="F192" s="2">
        <v>632.5</v>
      </c>
      <c r="G192" s="2">
        <v>0</v>
      </c>
      <c r="H192" s="2">
        <v>918.32</v>
      </c>
      <c r="I192" s="2">
        <v>16184.82</v>
      </c>
      <c r="J192" s="2">
        <v>1935.58</v>
      </c>
      <c r="K192" s="2">
        <v>1584.1</v>
      </c>
      <c r="L192" s="2">
        <v>7011.1399999999994</v>
      </c>
      <c r="M192" s="2">
        <v>10530.82</v>
      </c>
      <c r="N192" s="2">
        <v>5654</v>
      </c>
    </row>
    <row r="193" spans="1:14" x14ac:dyDescent="0.2">
      <c r="A193" s="4" t="s">
        <v>338</v>
      </c>
      <c r="B193" s="2" t="s">
        <v>339</v>
      </c>
      <c r="C193" s="13">
        <v>13775</v>
      </c>
      <c r="D193" s="2">
        <v>0</v>
      </c>
      <c r="E193" s="2">
        <v>859</v>
      </c>
      <c r="F193" s="2">
        <v>632.5</v>
      </c>
      <c r="G193" s="2">
        <v>0</v>
      </c>
      <c r="H193" s="2">
        <v>918.36</v>
      </c>
      <c r="I193" s="2">
        <v>16184.86</v>
      </c>
      <c r="J193" s="2">
        <v>1933</v>
      </c>
      <c r="K193" s="2">
        <v>1584.1</v>
      </c>
      <c r="L193" s="2">
        <v>2531.2600000000002</v>
      </c>
      <c r="M193" s="2">
        <v>6048.3600000000006</v>
      </c>
      <c r="N193" s="2">
        <v>10136.5</v>
      </c>
    </row>
    <row r="194" spans="1:14" x14ac:dyDescent="0.2">
      <c r="A194" s="4" t="s">
        <v>340</v>
      </c>
      <c r="B194" s="2" t="s">
        <v>341</v>
      </c>
      <c r="C194" s="13">
        <v>13775</v>
      </c>
      <c r="D194" s="2">
        <v>0</v>
      </c>
      <c r="E194" s="2">
        <v>859</v>
      </c>
      <c r="F194" s="2">
        <v>632.5</v>
      </c>
      <c r="G194" s="2">
        <v>0</v>
      </c>
      <c r="H194" s="2">
        <v>0</v>
      </c>
      <c r="I194" s="2">
        <v>15266.5</v>
      </c>
      <c r="J194" s="2">
        <v>1822.33</v>
      </c>
      <c r="K194" s="2">
        <v>1584.1</v>
      </c>
      <c r="L194" s="2">
        <v>3829.0699999999997</v>
      </c>
      <c r="M194" s="2">
        <v>7235.5</v>
      </c>
      <c r="N194" s="2">
        <v>8031</v>
      </c>
    </row>
    <row r="195" spans="1:14" x14ac:dyDescent="0.2">
      <c r="A195" s="4" t="s">
        <v>342</v>
      </c>
      <c r="B195" s="2" t="s">
        <v>343</v>
      </c>
      <c r="C195" s="13">
        <v>13775</v>
      </c>
      <c r="D195" s="2">
        <v>0</v>
      </c>
      <c r="E195" s="2">
        <v>859</v>
      </c>
      <c r="F195" s="2">
        <v>632.5</v>
      </c>
      <c r="G195" s="2">
        <v>0</v>
      </c>
      <c r="H195" s="2">
        <v>0</v>
      </c>
      <c r="I195" s="2">
        <v>15266.5</v>
      </c>
      <c r="J195" s="2">
        <v>1838.68</v>
      </c>
      <c r="K195" s="2">
        <v>1584.1</v>
      </c>
      <c r="L195" s="2">
        <v>1876.2200000000012</v>
      </c>
      <c r="M195" s="2">
        <v>5299.0000000000009</v>
      </c>
      <c r="N195" s="2">
        <v>9967.5</v>
      </c>
    </row>
    <row r="196" spans="1:14" x14ac:dyDescent="0.2">
      <c r="A196" s="4" t="s">
        <v>344</v>
      </c>
      <c r="B196" s="2" t="s">
        <v>345</v>
      </c>
      <c r="C196" s="13">
        <v>13775</v>
      </c>
      <c r="D196" s="2">
        <v>0</v>
      </c>
      <c r="E196" s="2">
        <v>859</v>
      </c>
      <c r="F196" s="2">
        <v>632.5</v>
      </c>
      <c r="G196" s="2">
        <v>0</v>
      </c>
      <c r="H196" s="2">
        <v>0</v>
      </c>
      <c r="I196" s="2">
        <v>15266.5</v>
      </c>
      <c r="J196" s="2">
        <v>1835.82</v>
      </c>
      <c r="K196" s="2">
        <v>1584.1</v>
      </c>
      <c r="L196" s="2">
        <v>4067.58</v>
      </c>
      <c r="M196" s="2">
        <v>7487.5</v>
      </c>
      <c r="N196" s="2">
        <v>7779</v>
      </c>
    </row>
    <row r="197" spans="1:14" x14ac:dyDescent="0.2">
      <c r="A197" s="4" t="s">
        <v>346</v>
      </c>
      <c r="B197" s="2" t="s">
        <v>347</v>
      </c>
      <c r="C197" s="13">
        <v>13775</v>
      </c>
      <c r="D197" s="2">
        <v>0</v>
      </c>
      <c r="E197" s="2">
        <v>859</v>
      </c>
      <c r="F197" s="2">
        <v>632.5</v>
      </c>
      <c r="G197" s="2">
        <v>0</v>
      </c>
      <c r="H197" s="2">
        <v>918.32</v>
      </c>
      <c r="I197" s="2">
        <v>16184.82</v>
      </c>
      <c r="J197" s="2">
        <v>1936.87</v>
      </c>
      <c r="K197" s="2">
        <v>1584.1</v>
      </c>
      <c r="L197" s="2">
        <v>1138.8500000000004</v>
      </c>
      <c r="M197" s="2">
        <v>4659.82</v>
      </c>
      <c r="N197" s="2">
        <v>11525</v>
      </c>
    </row>
    <row r="198" spans="1:14" x14ac:dyDescent="0.2">
      <c r="A198" s="4" t="s">
        <v>348</v>
      </c>
      <c r="B198" s="2" t="s">
        <v>349</v>
      </c>
      <c r="C198" s="13">
        <v>11929</v>
      </c>
      <c r="D198" s="2">
        <v>400</v>
      </c>
      <c r="E198" s="2">
        <v>737</v>
      </c>
      <c r="F198" s="2">
        <v>550</v>
      </c>
      <c r="G198" s="2">
        <v>0</v>
      </c>
      <c r="H198" s="2">
        <v>0</v>
      </c>
      <c r="I198" s="2">
        <v>13616</v>
      </c>
      <c r="J198" s="2">
        <v>1486.16</v>
      </c>
      <c r="K198" s="2">
        <v>1371.82</v>
      </c>
      <c r="L198" s="2">
        <v>119.52000000000044</v>
      </c>
      <c r="M198" s="2">
        <v>2977.5000000000005</v>
      </c>
      <c r="N198" s="2">
        <v>10638.5</v>
      </c>
    </row>
    <row r="199" spans="1:14" x14ac:dyDescent="0.2">
      <c r="A199" s="4" t="s">
        <v>350</v>
      </c>
      <c r="B199" s="2" t="s">
        <v>351</v>
      </c>
      <c r="C199" s="2">
        <v>11929</v>
      </c>
      <c r="D199" s="2">
        <v>200</v>
      </c>
      <c r="E199" s="2">
        <v>737</v>
      </c>
      <c r="F199" s="2">
        <v>550</v>
      </c>
      <c r="G199" s="2">
        <v>0</v>
      </c>
      <c r="H199" s="2">
        <v>0</v>
      </c>
      <c r="I199" s="2">
        <v>13416</v>
      </c>
      <c r="J199" s="2">
        <v>1443.44</v>
      </c>
      <c r="K199" s="2">
        <v>1371.82</v>
      </c>
      <c r="L199" s="2">
        <v>0.23999999999978172</v>
      </c>
      <c r="M199" s="2">
        <v>2815.5</v>
      </c>
      <c r="N199" s="2">
        <v>10600.5</v>
      </c>
    </row>
    <row r="200" spans="1:14" x14ac:dyDescent="0.2">
      <c r="A200" s="4" t="s">
        <v>354</v>
      </c>
      <c r="B200" s="13" t="s">
        <v>355</v>
      </c>
      <c r="C200" s="2">
        <v>13775</v>
      </c>
      <c r="D200" s="2">
        <v>0</v>
      </c>
      <c r="E200" s="2">
        <v>814.5</v>
      </c>
      <c r="F200" s="2">
        <v>716</v>
      </c>
      <c r="G200" s="2">
        <v>0</v>
      </c>
      <c r="H200" s="2">
        <v>0</v>
      </c>
      <c r="I200" s="2">
        <v>15305.5</v>
      </c>
      <c r="J200" s="2">
        <v>1713.47</v>
      </c>
      <c r="K200" s="2">
        <v>1584.1</v>
      </c>
      <c r="L200" s="2">
        <v>0.43000000000029104</v>
      </c>
      <c r="M200" s="2">
        <v>3298</v>
      </c>
      <c r="N200" s="2">
        <v>12007.5</v>
      </c>
    </row>
    <row r="201" spans="1:14" x14ac:dyDescent="0.2">
      <c r="A201" s="4" t="s">
        <v>356</v>
      </c>
      <c r="B201" s="13" t="s">
        <v>357</v>
      </c>
      <c r="C201" s="2">
        <v>7152.9</v>
      </c>
      <c r="D201" s="2">
        <v>0</v>
      </c>
      <c r="E201" s="2">
        <v>457.5</v>
      </c>
      <c r="F201" s="2">
        <v>418</v>
      </c>
      <c r="G201" s="2">
        <v>0</v>
      </c>
      <c r="H201" s="2">
        <v>0</v>
      </c>
      <c r="I201" s="2">
        <v>8028.4</v>
      </c>
      <c r="J201" s="2">
        <v>1003.76</v>
      </c>
      <c r="K201" s="2">
        <v>822.58</v>
      </c>
      <c r="L201" s="2">
        <v>5.9999999999490683E-2</v>
      </c>
      <c r="M201" s="2">
        <v>1826.3999999999996</v>
      </c>
      <c r="N201" s="2">
        <v>6202</v>
      </c>
    </row>
    <row r="202" spans="1:14" x14ac:dyDescent="0.2">
      <c r="A202" s="4" t="s">
        <v>486</v>
      </c>
      <c r="B202" s="13" t="s">
        <v>487</v>
      </c>
      <c r="C202" s="2">
        <v>7152.9</v>
      </c>
      <c r="D202" s="2">
        <v>0</v>
      </c>
      <c r="E202" s="2">
        <v>407.5</v>
      </c>
      <c r="F202" s="2">
        <v>358</v>
      </c>
      <c r="G202" s="2">
        <v>0</v>
      </c>
      <c r="H202" s="2">
        <v>0</v>
      </c>
      <c r="I202" s="2">
        <v>7918.4</v>
      </c>
      <c r="J202" s="2">
        <v>980.27</v>
      </c>
      <c r="K202" s="2">
        <v>822.58</v>
      </c>
      <c r="L202" s="2">
        <v>4.9999999999272404E-2</v>
      </c>
      <c r="M202" s="2">
        <v>1802.8999999999992</v>
      </c>
      <c r="N202" s="2">
        <v>6115.5</v>
      </c>
    </row>
    <row r="203" spans="1:14" s="12" customFormat="1" x14ac:dyDescent="0.2">
      <c r="A203" s="11"/>
      <c r="C203" s="12" t="s">
        <v>39</v>
      </c>
      <c r="D203" s="12" t="s">
        <v>39</v>
      </c>
      <c r="E203" s="12" t="s">
        <v>39</v>
      </c>
      <c r="F203" s="12" t="s">
        <v>39</v>
      </c>
      <c r="G203" s="12" t="s">
        <v>39</v>
      </c>
      <c r="H203" s="12" t="s">
        <v>39</v>
      </c>
      <c r="I203" s="12" t="s">
        <v>39</v>
      </c>
      <c r="J203" s="12" t="s">
        <v>39</v>
      </c>
      <c r="K203" s="12" t="s">
        <v>39</v>
      </c>
      <c r="L203" s="12" t="s">
        <v>39</v>
      </c>
      <c r="M203" s="12" t="s">
        <v>39</v>
      </c>
      <c r="N203" s="12" t="s">
        <v>39</v>
      </c>
    </row>
    <row r="205" spans="1:14" x14ac:dyDescent="0.2">
      <c r="A205" s="10" t="s">
        <v>358</v>
      </c>
    </row>
    <row r="206" spans="1:14" x14ac:dyDescent="0.2">
      <c r="A206" s="4" t="s">
        <v>359</v>
      </c>
      <c r="B206" s="2" t="s">
        <v>360</v>
      </c>
      <c r="C206" s="13">
        <v>14306</v>
      </c>
      <c r="D206" s="2">
        <v>0</v>
      </c>
      <c r="E206" s="2">
        <v>965.5</v>
      </c>
      <c r="F206" s="2">
        <v>760</v>
      </c>
      <c r="G206" s="2">
        <v>708.5</v>
      </c>
      <c r="H206" s="2">
        <v>0</v>
      </c>
      <c r="I206" s="2">
        <v>16740</v>
      </c>
      <c r="J206" s="2">
        <v>2153.42</v>
      </c>
      <c r="K206" s="2">
        <v>1645.16</v>
      </c>
      <c r="L206" s="2">
        <v>7089.42</v>
      </c>
      <c r="M206" s="2">
        <v>10888</v>
      </c>
      <c r="N206" s="2">
        <v>5852</v>
      </c>
    </row>
    <row r="207" spans="1:14" x14ac:dyDescent="0.2">
      <c r="A207" s="4" t="s">
        <v>361</v>
      </c>
      <c r="B207" s="2" t="s">
        <v>362</v>
      </c>
      <c r="C207" s="13">
        <v>11929</v>
      </c>
      <c r="D207" s="2">
        <v>200</v>
      </c>
      <c r="E207" s="2">
        <v>737</v>
      </c>
      <c r="F207" s="2">
        <v>565</v>
      </c>
      <c r="G207" s="2">
        <v>566.79999999999995</v>
      </c>
      <c r="H207" s="2">
        <v>0</v>
      </c>
      <c r="I207" s="2">
        <v>13997.8</v>
      </c>
      <c r="J207" s="2">
        <v>1567.7</v>
      </c>
      <c r="K207" s="2">
        <v>1371.82</v>
      </c>
      <c r="L207" s="2">
        <v>6314.2799999999988</v>
      </c>
      <c r="M207" s="2">
        <v>9253.7999999999993</v>
      </c>
      <c r="N207" s="2">
        <v>4744</v>
      </c>
    </row>
    <row r="208" spans="1:14" x14ac:dyDescent="0.2">
      <c r="A208" s="4" t="s">
        <v>363</v>
      </c>
      <c r="B208" s="2" t="s">
        <v>364</v>
      </c>
      <c r="C208" s="13">
        <v>14306</v>
      </c>
      <c r="D208" s="2">
        <v>0</v>
      </c>
      <c r="E208" s="2">
        <v>965.5</v>
      </c>
      <c r="F208" s="2">
        <v>760</v>
      </c>
      <c r="G208" s="2">
        <v>566.79999999999995</v>
      </c>
      <c r="H208" s="2">
        <v>0</v>
      </c>
      <c r="I208" s="2">
        <v>16598.3</v>
      </c>
      <c r="J208" s="2">
        <v>2123.15</v>
      </c>
      <c r="K208" s="2">
        <v>1645.16</v>
      </c>
      <c r="L208" s="2">
        <v>2143.489999999998</v>
      </c>
      <c r="M208" s="2">
        <v>5911.7999999999984</v>
      </c>
      <c r="N208" s="2">
        <v>10686.5</v>
      </c>
    </row>
    <row r="209" spans="1:14" x14ac:dyDescent="0.2">
      <c r="A209" s="4" t="s">
        <v>365</v>
      </c>
      <c r="B209" s="2" t="s">
        <v>366</v>
      </c>
      <c r="C209" s="13">
        <v>11929</v>
      </c>
      <c r="D209" s="2">
        <v>400</v>
      </c>
      <c r="E209" s="2">
        <v>737</v>
      </c>
      <c r="F209" s="2">
        <v>565</v>
      </c>
      <c r="G209" s="2">
        <v>425.1</v>
      </c>
      <c r="H209" s="2">
        <v>795.26</v>
      </c>
      <c r="I209" s="2">
        <v>14851.36</v>
      </c>
      <c r="J209" s="2">
        <v>1665.09</v>
      </c>
      <c r="K209" s="2">
        <v>1371.82</v>
      </c>
      <c r="L209" s="2">
        <v>3119.4500000000007</v>
      </c>
      <c r="M209" s="2">
        <v>6156.3600000000006</v>
      </c>
      <c r="N209" s="2">
        <v>8695</v>
      </c>
    </row>
    <row r="210" spans="1:14" x14ac:dyDescent="0.2">
      <c r="A210" s="4" t="s">
        <v>367</v>
      </c>
      <c r="B210" s="2" t="s">
        <v>368</v>
      </c>
      <c r="C210" s="13">
        <v>14306</v>
      </c>
      <c r="D210" s="2">
        <v>0</v>
      </c>
      <c r="E210" s="2">
        <v>965.5</v>
      </c>
      <c r="F210" s="2">
        <v>760</v>
      </c>
      <c r="G210" s="2">
        <v>425.1</v>
      </c>
      <c r="H210" s="2">
        <v>953.72</v>
      </c>
      <c r="I210" s="2">
        <v>17410.32</v>
      </c>
      <c r="J210" s="2">
        <v>2196.64</v>
      </c>
      <c r="K210" s="2">
        <v>1645.16</v>
      </c>
      <c r="L210" s="2">
        <v>5797.02</v>
      </c>
      <c r="M210" s="2">
        <v>9638.82</v>
      </c>
      <c r="N210" s="2">
        <v>7771.5</v>
      </c>
    </row>
    <row r="211" spans="1:14" x14ac:dyDescent="0.2">
      <c r="A211" s="4" t="s">
        <v>369</v>
      </c>
      <c r="B211" s="2" t="s">
        <v>370</v>
      </c>
      <c r="C211" s="13">
        <v>11929</v>
      </c>
      <c r="D211" s="2">
        <v>400</v>
      </c>
      <c r="E211" s="2">
        <v>737</v>
      </c>
      <c r="F211" s="2">
        <v>428.5</v>
      </c>
      <c r="G211" s="2">
        <v>283.39999999999998</v>
      </c>
      <c r="H211" s="2">
        <v>0</v>
      </c>
      <c r="I211" s="2">
        <v>13777.9</v>
      </c>
      <c r="J211" s="2">
        <v>1520.73</v>
      </c>
      <c r="K211" s="2">
        <v>1371.82</v>
      </c>
      <c r="L211" s="2">
        <v>9193.8499999999985</v>
      </c>
      <c r="M211" s="2">
        <v>12086.399999999998</v>
      </c>
      <c r="N211" s="2">
        <v>1691.5</v>
      </c>
    </row>
    <row r="212" spans="1:14" x14ac:dyDescent="0.2">
      <c r="A212" s="4" t="s">
        <v>371</v>
      </c>
      <c r="B212" s="2" t="s">
        <v>372</v>
      </c>
      <c r="C212" s="13">
        <v>11929</v>
      </c>
      <c r="D212" s="2">
        <v>200</v>
      </c>
      <c r="E212" s="2">
        <v>737</v>
      </c>
      <c r="F212" s="2">
        <v>565</v>
      </c>
      <c r="G212" s="2">
        <v>283.39999999999998</v>
      </c>
      <c r="H212" s="2">
        <v>0</v>
      </c>
      <c r="I212" s="2">
        <v>13714.4</v>
      </c>
      <c r="J212" s="2">
        <v>1507.17</v>
      </c>
      <c r="K212" s="2">
        <v>1371.82</v>
      </c>
      <c r="L212" s="2">
        <v>3423.41</v>
      </c>
      <c r="M212" s="2">
        <v>6302.4</v>
      </c>
      <c r="N212" s="2">
        <v>7412</v>
      </c>
    </row>
    <row r="213" spans="1:14" x14ac:dyDescent="0.2">
      <c r="A213" s="4" t="s">
        <v>373</v>
      </c>
      <c r="B213" s="2" t="s">
        <v>374</v>
      </c>
      <c r="C213" s="13">
        <v>14306</v>
      </c>
      <c r="D213" s="2">
        <v>0</v>
      </c>
      <c r="E213" s="2">
        <v>965.5</v>
      </c>
      <c r="F213" s="2">
        <v>760</v>
      </c>
      <c r="G213" s="2">
        <v>283.39999999999998</v>
      </c>
      <c r="H213" s="2">
        <v>0</v>
      </c>
      <c r="I213" s="2">
        <v>16314.9</v>
      </c>
      <c r="J213" s="2">
        <v>2062.61</v>
      </c>
      <c r="K213" s="2">
        <v>1645.16</v>
      </c>
      <c r="L213" s="2">
        <v>5743.1299999999992</v>
      </c>
      <c r="M213" s="2">
        <v>9450.9</v>
      </c>
      <c r="N213" s="2">
        <v>6864</v>
      </c>
    </row>
    <row r="214" spans="1:14" x14ac:dyDescent="0.2">
      <c r="A214" s="4" t="s">
        <v>375</v>
      </c>
      <c r="B214" s="2" t="s">
        <v>376</v>
      </c>
      <c r="C214" s="13">
        <v>14306</v>
      </c>
      <c r="D214" s="2">
        <v>0</v>
      </c>
      <c r="E214" s="2">
        <v>965.5</v>
      </c>
      <c r="F214" s="2">
        <v>760</v>
      </c>
      <c r="G214" s="2">
        <v>283.39999999999998</v>
      </c>
      <c r="H214" s="2">
        <v>0</v>
      </c>
      <c r="I214" s="2">
        <v>16314.9</v>
      </c>
      <c r="J214" s="2">
        <v>2062.61</v>
      </c>
      <c r="K214" s="2">
        <v>1645.16</v>
      </c>
      <c r="L214" s="2">
        <v>5187.1299999999992</v>
      </c>
      <c r="M214" s="2">
        <v>8894.9</v>
      </c>
      <c r="N214" s="2">
        <v>7420</v>
      </c>
    </row>
    <row r="215" spans="1:14" x14ac:dyDescent="0.2">
      <c r="A215" s="4" t="s">
        <v>377</v>
      </c>
      <c r="B215" s="2" t="s">
        <v>378</v>
      </c>
      <c r="C215" s="13">
        <v>14306</v>
      </c>
      <c r="D215" s="2">
        <v>0</v>
      </c>
      <c r="E215" s="2">
        <v>965.5</v>
      </c>
      <c r="F215" s="2">
        <v>760</v>
      </c>
      <c r="G215" s="2">
        <v>283.39999999999998</v>
      </c>
      <c r="H215" s="2">
        <v>0</v>
      </c>
      <c r="I215" s="2">
        <v>16314.9</v>
      </c>
      <c r="J215" s="2">
        <v>2062.61</v>
      </c>
      <c r="K215" s="2">
        <v>1645.16</v>
      </c>
      <c r="L215" s="2">
        <v>3798.6299999999992</v>
      </c>
      <c r="M215" s="2">
        <v>7506.4</v>
      </c>
      <c r="N215" s="2">
        <v>8808.5</v>
      </c>
    </row>
    <row r="216" spans="1:14" x14ac:dyDescent="0.2">
      <c r="A216" s="4" t="s">
        <v>379</v>
      </c>
      <c r="B216" s="2" t="s">
        <v>380</v>
      </c>
      <c r="C216" s="13">
        <v>14306</v>
      </c>
      <c r="D216" s="2">
        <v>0</v>
      </c>
      <c r="E216" s="2">
        <v>965.5</v>
      </c>
      <c r="F216" s="2">
        <v>760</v>
      </c>
      <c r="G216" s="2">
        <v>0</v>
      </c>
      <c r="H216" s="2">
        <v>957.72</v>
      </c>
      <c r="I216" s="2">
        <v>16989.22</v>
      </c>
      <c r="J216" s="2">
        <v>2110.9299999999998</v>
      </c>
      <c r="K216" s="2">
        <v>1645.16</v>
      </c>
      <c r="L216" s="2">
        <v>4254.630000000001</v>
      </c>
      <c r="M216" s="2">
        <v>8010.7200000000012</v>
      </c>
      <c r="N216" s="2">
        <v>8978.5</v>
      </c>
    </row>
    <row r="217" spans="1:14" x14ac:dyDescent="0.2">
      <c r="A217" s="4" t="s">
        <v>381</v>
      </c>
      <c r="B217" s="2" t="s">
        <v>382</v>
      </c>
      <c r="C217" s="13">
        <v>14306</v>
      </c>
      <c r="D217" s="2">
        <v>0</v>
      </c>
      <c r="E217" s="2">
        <v>965.5</v>
      </c>
      <c r="F217" s="2">
        <v>760</v>
      </c>
      <c r="G217" s="2">
        <v>0</v>
      </c>
      <c r="H217" s="2">
        <v>0</v>
      </c>
      <c r="I217" s="2">
        <v>16031.5</v>
      </c>
      <c r="J217" s="2">
        <v>2002.08</v>
      </c>
      <c r="K217" s="2">
        <v>1645.16</v>
      </c>
      <c r="L217" s="2">
        <v>143.26000000000022</v>
      </c>
      <c r="M217" s="2">
        <v>3790.5</v>
      </c>
      <c r="N217" s="2">
        <v>12241</v>
      </c>
    </row>
    <row r="218" spans="1:14" x14ac:dyDescent="0.2">
      <c r="A218" s="4" t="s">
        <v>383</v>
      </c>
      <c r="B218" s="2" t="s">
        <v>384</v>
      </c>
      <c r="C218" s="13">
        <v>14306</v>
      </c>
      <c r="D218" s="2">
        <v>0</v>
      </c>
      <c r="E218" s="2">
        <v>965.5</v>
      </c>
      <c r="F218" s="2">
        <v>760</v>
      </c>
      <c r="G218" s="2">
        <v>0</v>
      </c>
      <c r="H218" s="2">
        <v>957.72</v>
      </c>
      <c r="I218" s="2">
        <v>16989.22</v>
      </c>
      <c r="J218" s="2">
        <v>2110.9299999999998</v>
      </c>
      <c r="K218" s="2">
        <v>1645.16</v>
      </c>
      <c r="L218" s="2">
        <v>143.13000000000102</v>
      </c>
      <c r="M218" s="2">
        <v>3899.2200000000012</v>
      </c>
      <c r="N218" s="2">
        <v>13090</v>
      </c>
    </row>
    <row r="219" spans="1:14" x14ac:dyDescent="0.2">
      <c r="A219" s="4" t="s">
        <v>385</v>
      </c>
      <c r="B219" s="2" t="s">
        <v>386</v>
      </c>
      <c r="C219" s="13">
        <v>14306</v>
      </c>
      <c r="D219" s="2">
        <v>0</v>
      </c>
      <c r="E219" s="2">
        <v>965.5</v>
      </c>
      <c r="F219" s="2">
        <v>760</v>
      </c>
      <c r="G219" s="2">
        <v>0</v>
      </c>
      <c r="H219" s="2">
        <v>0</v>
      </c>
      <c r="I219" s="2">
        <v>16031.5</v>
      </c>
      <c r="J219" s="2">
        <v>2002.08</v>
      </c>
      <c r="K219" s="2">
        <v>1645.16</v>
      </c>
      <c r="L219" s="2">
        <v>1642.7600000000002</v>
      </c>
      <c r="M219" s="2">
        <v>5290</v>
      </c>
      <c r="N219" s="2">
        <v>10741.5</v>
      </c>
    </row>
    <row r="220" spans="1:14" x14ac:dyDescent="0.2">
      <c r="A220" s="4" t="s">
        <v>387</v>
      </c>
      <c r="B220" s="2" t="s">
        <v>388</v>
      </c>
      <c r="C220" s="13">
        <v>14306</v>
      </c>
      <c r="D220" s="2">
        <v>0</v>
      </c>
      <c r="E220" s="2">
        <v>965.5</v>
      </c>
      <c r="F220" s="2">
        <v>760</v>
      </c>
      <c r="G220" s="2">
        <v>0</v>
      </c>
      <c r="H220" s="2">
        <v>0</v>
      </c>
      <c r="I220" s="2">
        <v>16031.5</v>
      </c>
      <c r="J220" s="2">
        <v>2002.08</v>
      </c>
      <c r="K220" s="2">
        <v>1645.16</v>
      </c>
      <c r="L220" s="2">
        <v>5392.76</v>
      </c>
      <c r="M220" s="2">
        <v>9040</v>
      </c>
      <c r="N220" s="2">
        <v>6991.5</v>
      </c>
    </row>
    <row r="221" spans="1:14" x14ac:dyDescent="0.2">
      <c r="A221" s="4" t="s">
        <v>389</v>
      </c>
      <c r="B221" s="2" t="s">
        <v>390</v>
      </c>
      <c r="C221" s="13">
        <v>14306</v>
      </c>
      <c r="D221" s="2">
        <v>0</v>
      </c>
      <c r="E221" s="2">
        <v>965.5</v>
      </c>
      <c r="F221" s="2">
        <v>760</v>
      </c>
      <c r="G221" s="2">
        <v>0</v>
      </c>
      <c r="H221" s="2">
        <v>0</v>
      </c>
      <c r="I221" s="2">
        <v>16031.5</v>
      </c>
      <c r="J221" s="2">
        <v>2002.08</v>
      </c>
      <c r="K221" s="2">
        <v>1645.16</v>
      </c>
      <c r="L221" s="2">
        <v>1370.2600000000002</v>
      </c>
      <c r="M221" s="2">
        <v>5017.5</v>
      </c>
      <c r="N221" s="2">
        <v>11014</v>
      </c>
    </row>
    <row r="222" spans="1:14" x14ac:dyDescent="0.2">
      <c r="A222" s="4" t="s">
        <v>391</v>
      </c>
      <c r="B222" s="2" t="s">
        <v>392</v>
      </c>
      <c r="C222" s="13">
        <v>14306</v>
      </c>
      <c r="D222" s="2">
        <v>0</v>
      </c>
      <c r="E222" s="2">
        <v>965.5</v>
      </c>
      <c r="F222" s="2">
        <v>555</v>
      </c>
      <c r="G222" s="2">
        <v>0</v>
      </c>
      <c r="H222" s="2">
        <v>953.72</v>
      </c>
      <c r="I222" s="2">
        <v>16780.22</v>
      </c>
      <c r="J222" s="2">
        <v>2066.29</v>
      </c>
      <c r="K222" s="2">
        <v>1645.16</v>
      </c>
      <c r="L222" s="2">
        <v>0.27000000000043656</v>
      </c>
      <c r="M222" s="2">
        <v>3711.7200000000003</v>
      </c>
      <c r="N222" s="2">
        <v>13068.5</v>
      </c>
    </row>
    <row r="223" spans="1:14" x14ac:dyDescent="0.2">
      <c r="A223" s="4" t="s">
        <v>393</v>
      </c>
      <c r="B223" s="2" t="s">
        <v>394</v>
      </c>
      <c r="C223" s="13">
        <v>14306</v>
      </c>
      <c r="D223" s="2">
        <v>0</v>
      </c>
      <c r="E223" s="2">
        <v>965.5</v>
      </c>
      <c r="F223" s="2">
        <v>760</v>
      </c>
      <c r="G223" s="2">
        <v>0</v>
      </c>
      <c r="H223" s="2">
        <v>0</v>
      </c>
      <c r="I223" s="2">
        <v>16031.5</v>
      </c>
      <c r="J223" s="2">
        <v>2002.08</v>
      </c>
      <c r="K223" s="2">
        <v>1645.16</v>
      </c>
      <c r="L223" s="2">
        <v>0.26000000000021828</v>
      </c>
      <c r="M223" s="2">
        <v>3647.5</v>
      </c>
      <c r="N223" s="2">
        <v>12384</v>
      </c>
    </row>
    <row r="224" spans="1:14" x14ac:dyDescent="0.2">
      <c r="A224" s="4" t="s">
        <v>395</v>
      </c>
      <c r="B224" s="2" t="s">
        <v>396</v>
      </c>
      <c r="C224" s="13">
        <v>14306</v>
      </c>
      <c r="D224" s="2">
        <v>0</v>
      </c>
      <c r="E224" s="2">
        <v>965.5</v>
      </c>
      <c r="F224" s="2">
        <v>510</v>
      </c>
      <c r="G224" s="2">
        <v>0</v>
      </c>
      <c r="H224" s="2">
        <v>953.72</v>
      </c>
      <c r="I224" s="2">
        <v>16735.22</v>
      </c>
      <c r="J224" s="2">
        <v>2062.44</v>
      </c>
      <c r="K224" s="2">
        <v>1645.16</v>
      </c>
      <c r="L224" s="2">
        <v>116.1200000000008</v>
      </c>
      <c r="M224" s="2">
        <v>3823.7200000000012</v>
      </c>
      <c r="N224" s="2">
        <v>12911.5</v>
      </c>
    </row>
    <row r="225" spans="1:14" x14ac:dyDescent="0.2">
      <c r="A225" s="4" t="s">
        <v>397</v>
      </c>
      <c r="B225" s="2" t="s">
        <v>398</v>
      </c>
      <c r="C225" s="13">
        <v>14306</v>
      </c>
      <c r="D225" s="2">
        <v>0</v>
      </c>
      <c r="E225" s="2">
        <v>965.5</v>
      </c>
      <c r="F225" s="2">
        <v>342</v>
      </c>
      <c r="G225" s="2">
        <v>0</v>
      </c>
      <c r="H225" s="2">
        <v>0</v>
      </c>
      <c r="I225" s="2">
        <v>15613.5</v>
      </c>
      <c r="J225" s="2">
        <v>1912.8</v>
      </c>
      <c r="K225" s="2">
        <v>1645.16</v>
      </c>
      <c r="L225" s="2">
        <v>4.0000000000873115E-2</v>
      </c>
      <c r="M225" s="2">
        <v>3558.0000000000009</v>
      </c>
      <c r="N225" s="2">
        <v>12055.5</v>
      </c>
    </row>
    <row r="226" spans="1:14" x14ac:dyDescent="0.2">
      <c r="A226" s="4" t="s">
        <v>399</v>
      </c>
      <c r="B226" s="2" t="s">
        <v>400</v>
      </c>
      <c r="C226" s="13">
        <v>14306</v>
      </c>
      <c r="D226" s="2">
        <v>0</v>
      </c>
      <c r="E226" s="2">
        <v>965.5</v>
      </c>
      <c r="F226" s="2">
        <v>760</v>
      </c>
      <c r="G226" s="2">
        <v>0</v>
      </c>
      <c r="H226" s="2">
        <v>0</v>
      </c>
      <c r="I226" s="2">
        <v>16031.5</v>
      </c>
      <c r="J226" s="2">
        <v>2002.08</v>
      </c>
      <c r="K226" s="2">
        <v>1645.16</v>
      </c>
      <c r="L226" s="2">
        <v>0.26000000000021828</v>
      </c>
      <c r="M226" s="2">
        <v>3647.5</v>
      </c>
      <c r="N226" s="2">
        <v>12384</v>
      </c>
    </row>
    <row r="227" spans="1:14" x14ac:dyDescent="0.2">
      <c r="A227" s="4" t="s">
        <v>401</v>
      </c>
      <c r="B227" s="2" t="s">
        <v>402</v>
      </c>
      <c r="C227" s="13">
        <v>14306</v>
      </c>
      <c r="D227" s="2">
        <v>0</v>
      </c>
      <c r="E227" s="2">
        <v>965.5</v>
      </c>
      <c r="F227" s="2">
        <v>760</v>
      </c>
      <c r="G227" s="2">
        <v>0</v>
      </c>
      <c r="H227" s="2">
        <v>0</v>
      </c>
      <c r="I227" s="2">
        <v>16031.5</v>
      </c>
      <c r="J227" s="2">
        <v>2002.08</v>
      </c>
      <c r="K227" s="2">
        <v>1645.16</v>
      </c>
      <c r="L227" s="2">
        <v>143.26000000000022</v>
      </c>
      <c r="M227" s="2">
        <v>3790.5</v>
      </c>
      <c r="N227" s="2">
        <v>12241</v>
      </c>
    </row>
    <row r="228" spans="1:14" x14ac:dyDescent="0.2">
      <c r="A228" s="4" t="s">
        <v>403</v>
      </c>
      <c r="B228" s="2" t="s">
        <v>404</v>
      </c>
      <c r="C228" s="2">
        <v>14306</v>
      </c>
      <c r="D228" s="2">
        <v>0</v>
      </c>
      <c r="E228" s="2">
        <v>915</v>
      </c>
      <c r="F228" s="2">
        <v>836</v>
      </c>
      <c r="G228" s="2">
        <v>0</v>
      </c>
      <c r="H228" s="2">
        <v>476.87</v>
      </c>
      <c r="I228" s="2">
        <v>16533.87</v>
      </c>
      <c r="J228" s="2">
        <v>2058.5300000000002</v>
      </c>
      <c r="K228" s="2">
        <v>1645.2</v>
      </c>
      <c r="L228" s="2">
        <v>-0.36000000000058208</v>
      </c>
      <c r="M228" s="2">
        <v>3703.37</v>
      </c>
      <c r="N228" s="2">
        <v>12830.5</v>
      </c>
    </row>
    <row r="229" spans="1:14" x14ac:dyDescent="0.2">
      <c r="A229" s="4" t="s">
        <v>405</v>
      </c>
      <c r="B229" s="2" t="s">
        <v>406</v>
      </c>
      <c r="C229" s="2">
        <v>14306</v>
      </c>
      <c r="D229" s="2">
        <v>0</v>
      </c>
      <c r="E229" s="2">
        <v>915</v>
      </c>
      <c r="F229" s="2">
        <v>836</v>
      </c>
      <c r="G229" s="2">
        <v>0</v>
      </c>
      <c r="H229" s="2">
        <v>0</v>
      </c>
      <c r="I229" s="2">
        <v>16057</v>
      </c>
      <c r="J229" s="2">
        <v>2007.52</v>
      </c>
      <c r="K229" s="2">
        <v>1645.16</v>
      </c>
      <c r="L229" s="2">
        <v>0.31999999999970896</v>
      </c>
      <c r="M229" s="2">
        <v>3653</v>
      </c>
      <c r="N229" s="2">
        <v>12404</v>
      </c>
    </row>
    <row r="230" spans="1:14" s="12" customFormat="1" x14ac:dyDescent="0.2">
      <c r="A230" s="11"/>
      <c r="C230" s="12" t="s">
        <v>39</v>
      </c>
      <c r="D230" s="12" t="s">
        <v>39</v>
      </c>
      <c r="E230" s="12" t="s">
        <v>39</v>
      </c>
      <c r="F230" s="12" t="s">
        <v>39</v>
      </c>
      <c r="G230" s="12" t="s">
        <v>39</v>
      </c>
      <c r="H230" s="12" t="s">
        <v>39</v>
      </c>
      <c r="I230" s="12" t="s">
        <v>39</v>
      </c>
      <c r="J230" s="12" t="s">
        <v>39</v>
      </c>
      <c r="K230" s="12" t="s">
        <v>39</v>
      </c>
      <c r="L230" s="12" t="s">
        <v>39</v>
      </c>
      <c r="M230" s="12" t="s">
        <v>39</v>
      </c>
      <c r="N230" s="12" t="s">
        <v>39</v>
      </c>
    </row>
    <row r="232" spans="1:14" x14ac:dyDescent="0.2">
      <c r="A232" s="10" t="s">
        <v>407</v>
      </c>
    </row>
    <row r="233" spans="1:14" x14ac:dyDescent="0.2">
      <c r="A233" s="4" t="s">
        <v>408</v>
      </c>
      <c r="B233" s="2" t="s">
        <v>409</v>
      </c>
      <c r="C233" s="13">
        <v>14306</v>
      </c>
      <c r="D233" s="2">
        <v>0</v>
      </c>
      <c r="E233" s="2">
        <v>965</v>
      </c>
      <c r="F233" s="2">
        <v>760</v>
      </c>
      <c r="G233" s="2">
        <v>708.5</v>
      </c>
      <c r="H233" s="2">
        <v>0</v>
      </c>
      <c r="I233" s="2">
        <v>16739.5</v>
      </c>
      <c r="J233" s="2">
        <v>2147.65</v>
      </c>
      <c r="K233" s="2">
        <v>1645.16</v>
      </c>
      <c r="L233" s="2">
        <v>6998.1899999999987</v>
      </c>
      <c r="M233" s="2">
        <v>10791</v>
      </c>
      <c r="N233" s="2">
        <v>5948.5</v>
      </c>
    </row>
    <row r="234" spans="1:14" x14ac:dyDescent="0.2">
      <c r="A234" s="4" t="s">
        <v>410</v>
      </c>
      <c r="B234" s="2" t="s">
        <v>411</v>
      </c>
      <c r="C234" s="13">
        <v>11929</v>
      </c>
      <c r="D234" s="2">
        <v>0</v>
      </c>
      <c r="E234" s="2">
        <v>737</v>
      </c>
      <c r="F234" s="2">
        <v>565</v>
      </c>
      <c r="G234" s="2">
        <v>566.79999999999995</v>
      </c>
      <c r="H234" s="2">
        <v>795.26</v>
      </c>
      <c r="I234" s="2">
        <v>14593.06</v>
      </c>
      <c r="J234" s="2">
        <v>1609.92</v>
      </c>
      <c r="K234" s="2">
        <v>1371.82</v>
      </c>
      <c r="L234" s="2">
        <v>119.31999999999971</v>
      </c>
      <c r="M234" s="2">
        <v>3101.0599999999995</v>
      </c>
      <c r="N234" s="2">
        <v>11492</v>
      </c>
    </row>
    <row r="235" spans="1:14" x14ac:dyDescent="0.2">
      <c r="A235" s="4" t="s">
        <v>412</v>
      </c>
      <c r="B235" s="2" t="s">
        <v>413</v>
      </c>
      <c r="C235" s="13">
        <v>14306</v>
      </c>
      <c r="D235" s="2">
        <v>0</v>
      </c>
      <c r="E235" s="2">
        <v>965.5</v>
      </c>
      <c r="F235" s="2">
        <v>760</v>
      </c>
      <c r="G235" s="2">
        <v>566.79999999999995</v>
      </c>
      <c r="H235" s="2">
        <v>953.72</v>
      </c>
      <c r="I235" s="2">
        <v>17552.02</v>
      </c>
      <c r="J235" s="2">
        <v>2231.15</v>
      </c>
      <c r="K235" s="2">
        <v>1645.16</v>
      </c>
      <c r="L235" s="2">
        <v>143.20999999999913</v>
      </c>
      <c r="M235" s="2">
        <v>4019.5199999999995</v>
      </c>
      <c r="N235" s="2">
        <v>13532.5</v>
      </c>
    </row>
    <row r="236" spans="1:14" x14ac:dyDescent="0.2">
      <c r="A236" s="4" t="s">
        <v>414</v>
      </c>
      <c r="B236" s="2" t="s">
        <v>415</v>
      </c>
      <c r="C236" s="13">
        <v>14306</v>
      </c>
      <c r="D236" s="2">
        <v>0</v>
      </c>
      <c r="E236" s="2">
        <v>965.5</v>
      </c>
      <c r="F236" s="2">
        <v>760</v>
      </c>
      <c r="G236" s="2">
        <v>283.39999999999998</v>
      </c>
      <c r="H236" s="2">
        <v>0</v>
      </c>
      <c r="I236" s="2">
        <v>16314.9</v>
      </c>
      <c r="J236" s="2">
        <v>2062.61</v>
      </c>
      <c r="K236" s="2">
        <v>1645.16</v>
      </c>
      <c r="L236" s="2">
        <v>4261.6299999999992</v>
      </c>
      <c r="M236" s="2">
        <v>7969.4</v>
      </c>
      <c r="N236" s="2">
        <v>8345.5</v>
      </c>
    </row>
    <row r="237" spans="1:14" x14ac:dyDescent="0.2">
      <c r="A237" s="4" t="s">
        <v>416</v>
      </c>
      <c r="B237" s="2" t="s">
        <v>417</v>
      </c>
      <c r="C237" s="13">
        <v>15255</v>
      </c>
      <c r="D237" s="2">
        <v>0</v>
      </c>
      <c r="E237" s="2">
        <v>1046</v>
      </c>
      <c r="F237" s="2">
        <v>886</v>
      </c>
      <c r="G237" s="2">
        <v>283.39999999999998</v>
      </c>
      <c r="H237" s="2">
        <v>1017</v>
      </c>
      <c r="I237" s="2">
        <v>18487.400000000001</v>
      </c>
      <c r="J237" s="2">
        <v>2430.9899999999998</v>
      </c>
      <c r="K237" s="2">
        <v>1754.32</v>
      </c>
      <c r="L237" s="2">
        <v>7054.090000000002</v>
      </c>
      <c r="M237" s="2">
        <v>11239.400000000001</v>
      </c>
      <c r="N237" s="2">
        <v>7248</v>
      </c>
    </row>
    <row r="238" spans="1:14" x14ac:dyDescent="0.2">
      <c r="A238" s="4" t="s">
        <v>418</v>
      </c>
      <c r="B238" s="2" t="s">
        <v>419</v>
      </c>
      <c r="C238" s="13">
        <v>14306</v>
      </c>
      <c r="D238" s="2">
        <v>0</v>
      </c>
      <c r="E238" s="2">
        <v>965.5</v>
      </c>
      <c r="F238" s="2">
        <v>760</v>
      </c>
      <c r="G238" s="2">
        <v>283.39999999999998</v>
      </c>
      <c r="H238" s="2">
        <v>0</v>
      </c>
      <c r="I238" s="2">
        <v>16314.9</v>
      </c>
      <c r="J238" s="2">
        <v>2062.61</v>
      </c>
      <c r="K238" s="2">
        <v>1645.16</v>
      </c>
      <c r="L238" s="2">
        <v>3821.6299999999992</v>
      </c>
      <c r="M238" s="2">
        <v>7529.4</v>
      </c>
      <c r="N238" s="2">
        <v>8785.5</v>
      </c>
    </row>
    <row r="239" spans="1:14" x14ac:dyDescent="0.2">
      <c r="A239" s="4" t="s">
        <v>420</v>
      </c>
      <c r="B239" s="2" t="s">
        <v>421</v>
      </c>
      <c r="C239" s="13">
        <v>14306</v>
      </c>
      <c r="D239" s="2">
        <v>0</v>
      </c>
      <c r="E239" s="2">
        <v>965.5</v>
      </c>
      <c r="F239" s="2">
        <v>760</v>
      </c>
      <c r="G239" s="2">
        <v>283.39999999999998</v>
      </c>
      <c r="H239" s="2">
        <v>0</v>
      </c>
      <c r="I239" s="2">
        <v>16314.9</v>
      </c>
      <c r="J239" s="2">
        <v>2062.61</v>
      </c>
      <c r="K239" s="2">
        <v>1645.16</v>
      </c>
      <c r="L239" s="2">
        <v>143.1299999999992</v>
      </c>
      <c r="M239" s="2">
        <v>3850.8999999999996</v>
      </c>
      <c r="N239" s="2">
        <v>12464</v>
      </c>
    </row>
    <row r="240" spans="1:14" x14ac:dyDescent="0.2">
      <c r="A240" s="4" t="s">
        <v>422</v>
      </c>
      <c r="B240" s="2" t="s">
        <v>423</v>
      </c>
      <c r="C240" s="13">
        <v>14306</v>
      </c>
      <c r="D240" s="2">
        <v>0</v>
      </c>
      <c r="E240" s="2">
        <v>965.5</v>
      </c>
      <c r="F240" s="2">
        <v>760</v>
      </c>
      <c r="G240" s="2">
        <v>283.39999999999998</v>
      </c>
      <c r="H240" s="2">
        <v>0</v>
      </c>
      <c r="I240" s="2">
        <v>16314.9</v>
      </c>
      <c r="J240" s="2">
        <v>2062.61</v>
      </c>
      <c r="K240" s="2">
        <v>1645.16</v>
      </c>
      <c r="L240" s="2">
        <v>8054.6299999999992</v>
      </c>
      <c r="M240" s="2">
        <v>11762.4</v>
      </c>
      <c r="N240" s="2">
        <v>4552.5</v>
      </c>
    </row>
    <row r="241" spans="1:14" x14ac:dyDescent="0.2">
      <c r="A241" s="4" t="s">
        <v>424</v>
      </c>
      <c r="B241" s="2" t="s">
        <v>425</v>
      </c>
      <c r="C241" s="13">
        <v>13795</v>
      </c>
      <c r="D241" s="2">
        <v>0</v>
      </c>
      <c r="E241" s="2">
        <v>784</v>
      </c>
      <c r="F241" s="2">
        <v>499</v>
      </c>
      <c r="G241" s="2">
        <v>283.39999999999998</v>
      </c>
      <c r="H241" s="2">
        <v>0</v>
      </c>
      <c r="I241" s="2">
        <v>15361.4</v>
      </c>
      <c r="J241" s="2">
        <v>1363.12</v>
      </c>
      <c r="K241" s="2">
        <v>1315.8</v>
      </c>
      <c r="L241" s="2">
        <v>2353.4799999999996</v>
      </c>
      <c r="M241" s="2">
        <v>5032.3999999999996</v>
      </c>
      <c r="N241" s="2">
        <v>10329</v>
      </c>
    </row>
    <row r="242" spans="1:14" x14ac:dyDescent="0.2">
      <c r="A242" s="4" t="s">
        <v>426</v>
      </c>
      <c r="B242" s="2" t="s">
        <v>427</v>
      </c>
      <c r="C242" s="13">
        <v>14306</v>
      </c>
      <c r="D242" s="2">
        <v>0</v>
      </c>
      <c r="E242" s="2">
        <v>965.5</v>
      </c>
      <c r="F242" s="2">
        <v>760</v>
      </c>
      <c r="G242" s="2">
        <v>283.39999999999998</v>
      </c>
      <c r="H242" s="2">
        <v>0</v>
      </c>
      <c r="I242" s="2">
        <v>16314.9</v>
      </c>
      <c r="J242" s="2">
        <v>2062.61</v>
      </c>
      <c r="K242" s="2">
        <v>1645.16</v>
      </c>
      <c r="L242" s="2">
        <v>5109.1299999999992</v>
      </c>
      <c r="M242" s="2">
        <v>8816.9</v>
      </c>
      <c r="N242" s="2">
        <v>7498</v>
      </c>
    </row>
    <row r="243" spans="1:14" x14ac:dyDescent="0.2">
      <c r="A243" s="4" t="s">
        <v>428</v>
      </c>
      <c r="B243" s="2" t="s">
        <v>429</v>
      </c>
      <c r="C243" s="13">
        <v>14306</v>
      </c>
      <c r="D243" s="2">
        <v>0</v>
      </c>
      <c r="E243" s="2">
        <v>965.5</v>
      </c>
      <c r="F243" s="2">
        <v>760</v>
      </c>
      <c r="G243" s="2">
        <v>283.39999999999998</v>
      </c>
      <c r="H243" s="2">
        <v>0</v>
      </c>
      <c r="I243" s="2">
        <v>16314.9</v>
      </c>
      <c r="J243" s="2">
        <v>2062.61</v>
      </c>
      <c r="K243" s="2">
        <v>1645.16</v>
      </c>
      <c r="L243" s="2">
        <v>5931.1299999999992</v>
      </c>
      <c r="M243" s="2">
        <v>9638.9</v>
      </c>
      <c r="N243" s="2">
        <v>6676</v>
      </c>
    </row>
    <row r="244" spans="1:14" x14ac:dyDescent="0.2">
      <c r="A244" s="4" t="s">
        <v>430</v>
      </c>
      <c r="B244" s="2" t="s">
        <v>431</v>
      </c>
      <c r="C244" s="13">
        <v>14306</v>
      </c>
      <c r="D244" s="2">
        <v>0</v>
      </c>
      <c r="E244" s="2">
        <v>965.5</v>
      </c>
      <c r="F244" s="2">
        <v>760</v>
      </c>
      <c r="G244" s="2">
        <v>283.39999999999998</v>
      </c>
      <c r="H244" s="2">
        <v>0</v>
      </c>
      <c r="I244" s="2">
        <v>16314.9</v>
      </c>
      <c r="J244" s="2">
        <v>2062.61</v>
      </c>
      <c r="K244" s="2">
        <v>1645.16</v>
      </c>
      <c r="L244" s="2">
        <v>7285.1299999999992</v>
      </c>
      <c r="M244" s="2">
        <v>10992.9</v>
      </c>
      <c r="N244" s="2">
        <v>5322</v>
      </c>
    </row>
    <row r="245" spans="1:14" x14ac:dyDescent="0.2">
      <c r="A245" s="4" t="s">
        <v>432</v>
      </c>
      <c r="B245" s="2" t="s">
        <v>433</v>
      </c>
      <c r="C245" s="13">
        <v>14937</v>
      </c>
      <c r="D245" s="2">
        <v>0</v>
      </c>
      <c r="E245" s="2">
        <v>834.5</v>
      </c>
      <c r="F245" s="2">
        <v>674.5</v>
      </c>
      <c r="G245" s="2">
        <v>283.39999999999998</v>
      </c>
      <c r="H245" s="2">
        <v>0</v>
      </c>
      <c r="I245" s="2">
        <v>16729.400000000001</v>
      </c>
      <c r="J245" s="2">
        <v>2151.14</v>
      </c>
      <c r="K245" s="2">
        <v>1717.72</v>
      </c>
      <c r="L245" s="2">
        <v>1584.0400000000009</v>
      </c>
      <c r="M245" s="2">
        <v>5452.9000000000005</v>
      </c>
      <c r="N245" s="2">
        <v>11276.5</v>
      </c>
    </row>
    <row r="246" spans="1:14" x14ac:dyDescent="0.2">
      <c r="A246" s="4" t="s">
        <v>434</v>
      </c>
      <c r="B246" s="2" t="s">
        <v>435</v>
      </c>
      <c r="C246" s="13">
        <v>14306</v>
      </c>
      <c r="D246" s="2">
        <v>0</v>
      </c>
      <c r="E246" s="2">
        <v>965.5</v>
      </c>
      <c r="F246" s="2">
        <v>760</v>
      </c>
      <c r="G246" s="2">
        <v>283.39999999999998</v>
      </c>
      <c r="H246" s="2">
        <v>0</v>
      </c>
      <c r="I246" s="2">
        <v>16314.9</v>
      </c>
      <c r="J246" s="2">
        <v>2062.61</v>
      </c>
      <c r="K246" s="2">
        <v>1645.16</v>
      </c>
      <c r="L246" s="2">
        <v>2356.1299999999992</v>
      </c>
      <c r="M246" s="2">
        <v>6063.9</v>
      </c>
      <c r="N246" s="2">
        <v>10251</v>
      </c>
    </row>
    <row r="247" spans="1:14" x14ac:dyDescent="0.2">
      <c r="A247" s="4" t="s">
        <v>436</v>
      </c>
      <c r="B247" s="2" t="s">
        <v>437</v>
      </c>
      <c r="C247" s="13">
        <v>14306</v>
      </c>
      <c r="D247" s="2">
        <v>0</v>
      </c>
      <c r="E247" s="2">
        <v>965.5</v>
      </c>
      <c r="F247" s="2">
        <v>760</v>
      </c>
      <c r="G247" s="2">
        <v>0</v>
      </c>
      <c r="H247" s="2">
        <v>953.72</v>
      </c>
      <c r="I247" s="2">
        <v>16985.22</v>
      </c>
      <c r="J247" s="2">
        <v>2110.08</v>
      </c>
      <c r="K247" s="2">
        <v>1645.16</v>
      </c>
      <c r="L247" s="2">
        <v>8710.9800000000014</v>
      </c>
      <c r="M247" s="2">
        <v>12466.220000000001</v>
      </c>
      <c r="N247" s="2">
        <v>4519</v>
      </c>
    </row>
    <row r="248" spans="1:14" x14ac:dyDescent="0.2">
      <c r="A248" s="4" t="s">
        <v>438</v>
      </c>
      <c r="B248" s="2" t="s">
        <v>439</v>
      </c>
      <c r="C248" s="2">
        <v>15983</v>
      </c>
      <c r="D248" s="2">
        <v>0</v>
      </c>
      <c r="E248" s="2">
        <v>938.5</v>
      </c>
      <c r="F248" s="2">
        <v>699</v>
      </c>
      <c r="G248" s="2">
        <v>0</v>
      </c>
      <c r="H248" s="2">
        <v>3551.8</v>
      </c>
      <c r="I248" s="2">
        <v>21172.3</v>
      </c>
      <c r="J248" s="2">
        <v>2795.87</v>
      </c>
      <c r="K248" s="2">
        <v>1838.06</v>
      </c>
      <c r="L248" s="2">
        <v>8827.869999999999</v>
      </c>
      <c r="M248" s="2">
        <v>13461.8</v>
      </c>
      <c r="N248" s="2">
        <v>7710.5</v>
      </c>
    </row>
    <row r="249" spans="1:14" x14ac:dyDescent="0.2">
      <c r="A249" s="4" t="s">
        <v>440</v>
      </c>
      <c r="B249" s="2" t="s">
        <v>441</v>
      </c>
      <c r="C249" s="13">
        <v>14306</v>
      </c>
      <c r="D249" s="2">
        <v>0</v>
      </c>
      <c r="E249" s="2">
        <v>965.5</v>
      </c>
      <c r="F249" s="2">
        <v>760</v>
      </c>
      <c r="G249" s="2">
        <v>0</v>
      </c>
      <c r="H249" s="2">
        <v>953.72</v>
      </c>
      <c r="I249" s="2">
        <v>16985.22</v>
      </c>
      <c r="J249" s="2">
        <v>2110.08</v>
      </c>
      <c r="K249" s="2">
        <v>1645.16</v>
      </c>
      <c r="L249" s="2">
        <v>142.98000000000138</v>
      </c>
      <c r="M249" s="2">
        <v>3898.2200000000012</v>
      </c>
      <c r="N249" s="2">
        <v>13087</v>
      </c>
    </row>
    <row r="250" spans="1:14" x14ac:dyDescent="0.2">
      <c r="A250" s="4" t="s">
        <v>442</v>
      </c>
      <c r="B250" s="2" t="s">
        <v>443</v>
      </c>
      <c r="C250" s="13">
        <v>14306</v>
      </c>
      <c r="D250" s="2">
        <v>0</v>
      </c>
      <c r="E250" s="2">
        <v>965.5</v>
      </c>
      <c r="F250" s="2">
        <v>760</v>
      </c>
      <c r="G250" s="2">
        <v>0</v>
      </c>
      <c r="H250" s="2">
        <v>953.72</v>
      </c>
      <c r="I250" s="2">
        <v>16985.22</v>
      </c>
      <c r="J250" s="2">
        <v>2110.08</v>
      </c>
      <c r="K250" s="2">
        <v>1645.16</v>
      </c>
      <c r="L250" s="2">
        <v>142.98000000000138</v>
      </c>
      <c r="M250" s="2">
        <v>3898.2200000000012</v>
      </c>
      <c r="N250" s="2">
        <v>13087</v>
      </c>
    </row>
    <row r="251" spans="1:14" x14ac:dyDescent="0.2">
      <c r="A251" s="4" t="s">
        <v>444</v>
      </c>
      <c r="B251" s="2" t="s">
        <v>445</v>
      </c>
      <c r="C251" s="13">
        <v>14306</v>
      </c>
      <c r="D251" s="2">
        <v>0</v>
      </c>
      <c r="E251" s="2">
        <v>965.5</v>
      </c>
      <c r="F251" s="2">
        <v>760</v>
      </c>
      <c r="G251" s="2">
        <v>0</v>
      </c>
      <c r="H251" s="2">
        <v>0</v>
      </c>
      <c r="I251" s="2">
        <v>16031.5</v>
      </c>
      <c r="J251" s="2">
        <v>2002.08</v>
      </c>
      <c r="K251" s="2">
        <v>1645.16</v>
      </c>
      <c r="L251" s="2">
        <v>3427.26</v>
      </c>
      <c r="M251" s="2">
        <v>7074.5</v>
      </c>
      <c r="N251" s="2">
        <v>8957</v>
      </c>
    </row>
    <row r="252" spans="1:14" x14ac:dyDescent="0.2">
      <c r="A252" s="4" t="s">
        <v>446</v>
      </c>
      <c r="B252" s="2" t="s">
        <v>447</v>
      </c>
      <c r="C252" s="13">
        <v>14306</v>
      </c>
      <c r="D252" s="2">
        <v>0</v>
      </c>
      <c r="E252" s="2">
        <v>965.5</v>
      </c>
      <c r="F252" s="2">
        <v>760</v>
      </c>
      <c r="G252" s="2">
        <v>0</v>
      </c>
      <c r="H252" s="2">
        <v>0</v>
      </c>
      <c r="I252" s="2">
        <v>16031.5</v>
      </c>
      <c r="J252" s="2">
        <v>1998.82</v>
      </c>
      <c r="K252" s="2">
        <v>1645.16</v>
      </c>
      <c r="L252" s="2">
        <v>158.52000000000044</v>
      </c>
      <c r="M252" s="2">
        <v>3802.5000000000005</v>
      </c>
      <c r="N252" s="2">
        <v>12229</v>
      </c>
    </row>
    <row r="253" spans="1:14" x14ac:dyDescent="0.2">
      <c r="A253" s="4" t="s">
        <v>448</v>
      </c>
      <c r="B253" s="2" t="s">
        <v>449</v>
      </c>
      <c r="C253" s="13">
        <v>11929</v>
      </c>
      <c r="D253" s="2">
        <v>0</v>
      </c>
      <c r="E253" s="2">
        <v>737</v>
      </c>
      <c r="F253" s="2">
        <v>385</v>
      </c>
      <c r="G253" s="2">
        <v>0</v>
      </c>
      <c r="H253" s="2">
        <v>795.26</v>
      </c>
      <c r="I253" s="2">
        <v>13846.26</v>
      </c>
      <c r="J253" s="2">
        <v>1452.7</v>
      </c>
      <c r="K253" s="2">
        <v>1371.82</v>
      </c>
      <c r="L253" s="2">
        <v>119.73999999999978</v>
      </c>
      <c r="M253" s="2">
        <v>2944.2599999999998</v>
      </c>
      <c r="N253" s="2">
        <v>10902</v>
      </c>
    </row>
    <row r="254" spans="1:14" x14ac:dyDescent="0.2">
      <c r="A254" s="4" t="s">
        <v>450</v>
      </c>
      <c r="B254" s="2" t="s">
        <v>451</v>
      </c>
      <c r="C254" s="13">
        <v>14306</v>
      </c>
      <c r="D254" s="2">
        <v>0</v>
      </c>
      <c r="E254" s="2">
        <v>965.5</v>
      </c>
      <c r="F254" s="2">
        <v>760</v>
      </c>
      <c r="G254" s="2">
        <v>0</v>
      </c>
      <c r="H254" s="2">
        <v>953.72</v>
      </c>
      <c r="I254" s="2">
        <v>16985.22</v>
      </c>
      <c r="J254" s="2">
        <v>2110.08</v>
      </c>
      <c r="K254" s="2">
        <v>1645.16</v>
      </c>
      <c r="L254" s="2">
        <v>1473.4800000000014</v>
      </c>
      <c r="M254" s="2">
        <v>5228.7200000000012</v>
      </c>
      <c r="N254" s="2">
        <v>11756.5</v>
      </c>
    </row>
    <row r="255" spans="1:14" x14ac:dyDescent="0.2">
      <c r="A255" s="4" t="s">
        <v>452</v>
      </c>
      <c r="B255" s="2" t="s">
        <v>453</v>
      </c>
      <c r="C255" s="13">
        <v>14306</v>
      </c>
      <c r="D255" s="2">
        <v>0</v>
      </c>
      <c r="E255" s="2">
        <v>965.5</v>
      </c>
      <c r="F255" s="2">
        <v>760</v>
      </c>
      <c r="G255" s="2">
        <v>0</v>
      </c>
      <c r="H255" s="2">
        <v>953.72</v>
      </c>
      <c r="I255" s="2">
        <v>16985.22</v>
      </c>
      <c r="J255" s="2">
        <v>2110.08</v>
      </c>
      <c r="K255" s="2">
        <v>1645.16</v>
      </c>
      <c r="L255" s="2">
        <v>1685.9800000000014</v>
      </c>
      <c r="M255" s="2">
        <v>5441.2200000000012</v>
      </c>
      <c r="N255" s="2">
        <v>11544</v>
      </c>
    </row>
    <row r="256" spans="1:14" x14ac:dyDescent="0.2">
      <c r="A256" s="4" t="s">
        <v>454</v>
      </c>
      <c r="B256" s="2" t="s">
        <v>455</v>
      </c>
      <c r="C256" s="13">
        <v>14306</v>
      </c>
      <c r="D256" s="2">
        <v>0</v>
      </c>
      <c r="E256" s="2">
        <v>926</v>
      </c>
      <c r="F256" s="2">
        <v>799.5</v>
      </c>
      <c r="G256" s="2">
        <v>0</v>
      </c>
      <c r="H256" s="2">
        <v>0</v>
      </c>
      <c r="I256" s="2">
        <v>16031.5</v>
      </c>
      <c r="J256" s="2">
        <v>2002.08</v>
      </c>
      <c r="K256" s="2">
        <v>1645.16</v>
      </c>
      <c r="L256" s="2">
        <v>1952.2600000000002</v>
      </c>
      <c r="M256" s="2">
        <v>5599.5</v>
      </c>
      <c r="N256" s="2">
        <v>10432</v>
      </c>
    </row>
    <row r="257" spans="1:14" x14ac:dyDescent="0.2">
      <c r="A257" s="4" t="s">
        <v>456</v>
      </c>
      <c r="B257" s="2" t="s">
        <v>457</v>
      </c>
      <c r="C257" s="13">
        <v>14306</v>
      </c>
      <c r="D257" s="2">
        <v>0</v>
      </c>
      <c r="E257" s="2">
        <v>965.5</v>
      </c>
      <c r="F257" s="2">
        <v>760</v>
      </c>
      <c r="G257" s="2">
        <v>0</v>
      </c>
      <c r="H257" s="2">
        <v>953.72</v>
      </c>
      <c r="I257" s="2">
        <v>16985.22</v>
      </c>
      <c r="J257" s="2">
        <v>2110.08</v>
      </c>
      <c r="K257" s="2">
        <v>1645.16</v>
      </c>
      <c r="L257" s="2">
        <v>2095.4800000000014</v>
      </c>
      <c r="M257" s="2">
        <v>5850.7200000000012</v>
      </c>
      <c r="N257" s="2">
        <v>11134.5</v>
      </c>
    </row>
    <row r="258" spans="1:14" x14ac:dyDescent="0.2">
      <c r="A258" s="4" t="s">
        <v>458</v>
      </c>
      <c r="B258" s="2" t="s">
        <v>459</v>
      </c>
      <c r="C258" s="13">
        <v>14306</v>
      </c>
      <c r="D258" s="2">
        <v>0</v>
      </c>
      <c r="E258" s="2">
        <v>965.5</v>
      </c>
      <c r="F258" s="2">
        <v>760.55</v>
      </c>
      <c r="G258" s="2">
        <v>0</v>
      </c>
      <c r="H258" s="2">
        <v>953.72</v>
      </c>
      <c r="I258" s="2">
        <v>16985.77</v>
      </c>
      <c r="J258" s="2">
        <v>2110.1999999999998</v>
      </c>
      <c r="K258" s="2">
        <v>1645.16</v>
      </c>
      <c r="L258" s="2">
        <v>0.40999999999985448</v>
      </c>
      <c r="M258" s="2">
        <v>3755.7699999999995</v>
      </c>
      <c r="N258" s="2">
        <v>13230</v>
      </c>
    </row>
    <row r="259" spans="1:14" x14ac:dyDescent="0.2">
      <c r="A259" s="4" t="s">
        <v>460</v>
      </c>
      <c r="B259" s="2" t="s">
        <v>461</v>
      </c>
      <c r="C259" s="13">
        <v>14306</v>
      </c>
      <c r="D259" s="2">
        <v>0</v>
      </c>
      <c r="E259" s="2">
        <v>965.5</v>
      </c>
      <c r="F259" s="2">
        <v>760.55</v>
      </c>
      <c r="G259" s="2">
        <v>0</v>
      </c>
      <c r="H259" s="2">
        <v>0</v>
      </c>
      <c r="I259" s="2">
        <v>16032.05</v>
      </c>
      <c r="J259" s="2">
        <v>2002.2</v>
      </c>
      <c r="K259" s="2">
        <v>1645.16</v>
      </c>
      <c r="L259" s="2">
        <v>143.18999999999869</v>
      </c>
      <c r="M259" s="2">
        <v>3790.5499999999988</v>
      </c>
      <c r="N259" s="2">
        <v>12241.5</v>
      </c>
    </row>
    <row r="260" spans="1:14" x14ac:dyDescent="0.2">
      <c r="A260" s="4" t="s">
        <v>462</v>
      </c>
      <c r="B260" s="2" t="s">
        <v>463</v>
      </c>
      <c r="C260" s="13">
        <v>14306</v>
      </c>
      <c r="D260" s="2">
        <v>0</v>
      </c>
      <c r="E260" s="2">
        <v>965.5</v>
      </c>
      <c r="F260" s="2">
        <v>737.2</v>
      </c>
      <c r="G260" s="2">
        <v>0</v>
      </c>
      <c r="H260" s="2">
        <v>0</v>
      </c>
      <c r="I260" s="2">
        <v>16008.7</v>
      </c>
      <c r="J260" s="2">
        <v>1994.87</v>
      </c>
      <c r="K260" s="2">
        <v>1645.16</v>
      </c>
      <c r="L260" s="2">
        <v>2198.1700000000019</v>
      </c>
      <c r="M260" s="2">
        <v>5838.2000000000016</v>
      </c>
      <c r="N260" s="2">
        <v>10170.5</v>
      </c>
    </row>
    <row r="261" spans="1:14" x14ac:dyDescent="0.2">
      <c r="A261" s="4" t="s">
        <v>464</v>
      </c>
      <c r="B261" s="2" t="s">
        <v>465</v>
      </c>
      <c r="C261" s="13">
        <v>14306</v>
      </c>
      <c r="D261" s="2">
        <v>0</v>
      </c>
      <c r="E261" s="2">
        <v>965.5</v>
      </c>
      <c r="F261" s="2">
        <v>737.2</v>
      </c>
      <c r="G261" s="2">
        <v>0</v>
      </c>
      <c r="H261" s="2">
        <v>238.43</v>
      </c>
      <c r="I261" s="2">
        <v>16247.130000000001</v>
      </c>
      <c r="J261" s="2">
        <v>2048.14</v>
      </c>
      <c r="K261" s="2">
        <v>1645.16</v>
      </c>
      <c r="L261" s="2">
        <v>5925.3300000000017</v>
      </c>
      <c r="M261" s="2">
        <v>9618.630000000001</v>
      </c>
      <c r="N261" s="2">
        <v>6628.5</v>
      </c>
    </row>
    <row r="262" spans="1:14" x14ac:dyDescent="0.2">
      <c r="A262" s="4" t="s">
        <v>466</v>
      </c>
      <c r="B262" s="2" t="s">
        <v>467</v>
      </c>
      <c r="C262" s="13">
        <v>14306</v>
      </c>
      <c r="D262" s="2">
        <v>0</v>
      </c>
      <c r="E262" s="2">
        <v>965.5</v>
      </c>
      <c r="F262" s="2">
        <v>760</v>
      </c>
      <c r="G262" s="2">
        <v>0</v>
      </c>
      <c r="H262" s="2">
        <v>0</v>
      </c>
      <c r="I262" s="2">
        <v>16031.5</v>
      </c>
      <c r="J262" s="2">
        <v>2002.08</v>
      </c>
      <c r="K262" s="2">
        <v>1645.16</v>
      </c>
      <c r="L262" s="2">
        <v>2187.2600000000002</v>
      </c>
      <c r="M262" s="2">
        <v>5834.5</v>
      </c>
      <c r="N262" s="2">
        <v>10197</v>
      </c>
    </row>
    <row r="263" spans="1:14" x14ac:dyDescent="0.2">
      <c r="A263" s="4" t="s">
        <v>468</v>
      </c>
      <c r="B263" s="2" t="s">
        <v>469</v>
      </c>
      <c r="C263" s="13">
        <v>14306</v>
      </c>
      <c r="D263" s="2">
        <v>0</v>
      </c>
      <c r="E263" s="2">
        <v>965.5</v>
      </c>
      <c r="F263" s="2">
        <v>760</v>
      </c>
      <c r="G263" s="2">
        <v>0</v>
      </c>
      <c r="H263" s="2">
        <v>0</v>
      </c>
      <c r="I263" s="2">
        <v>16031.5</v>
      </c>
      <c r="J263" s="2">
        <v>2002.08</v>
      </c>
      <c r="K263" s="2">
        <v>1645.16</v>
      </c>
      <c r="L263" s="2">
        <v>2044.2600000000002</v>
      </c>
      <c r="M263" s="2">
        <v>5691.5</v>
      </c>
      <c r="N263" s="2">
        <v>10340</v>
      </c>
    </row>
    <row r="264" spans="1:14" x14ac:dyDescent="0.2">
      <c r="A264" s="4" t="s">
        <v>470</v>
      </c>
      <c r="B264" s="2" t="s">
        <v>471</v>
      </c>
      <c r="C264" s="13">
        <v>14306</v>
      </c>
      <c r="D264" s="2">
        <v>0</v>
      </c>
      <c r="E264" s="2">
        <v>965.5</v>
      </c>
      <c r="F264" s="2">
        <v>760</v>
      </c>
      <c r="G264" s="2">
        <v>0</v>
      </c>
      <c r="H264" s="2">
        <v>0</v>
      </c>
      <c r="I264" s="2">
        <v>16031.5</v>
      </c>
      <c r="J264" s="2">
        <v>2002.08</v>
      </c>
      <c r="K264" s="2">
        <v>1645.16</v>
      </c>
      <c r="L264" s="2">
        <v>0.26000000000021828</v>
      </c>
      <c r="M264" s="2">
        <v>3647.5</v>
      </c>
      <c r="N264" s="2">
        <v>12384</v>
      </c>
    </row>
    <row r="265" spans="1:14" x14ac:dyDescent="0.2">
      <c r="A265" s="4" t="s">
        <v>472</v>
      </c>
      <c r="B265" s="2" t="s">
        <v>473</v>
      </c>
      <c r="C265" s="13">
        <v>14306</v>
      </c>
      <c r="D265" s="2">
        <v>0</v>
      </c>
      <c r="E265" s="2">
        <v>965.5</v>
      </c>
      <c r="F265" s="2">
        <v>646</v>
      </c>
      <c r="G265" s="2">
        <v>0</v>
      </c>
      <c r="H265" s="2">
        <v>0</v>
      </c>
      <c r="I265" s="2">
        <v>15917.5</v>
      </c>
      <c r="J265" s="2">
        <v>1977.73</v>
      </c>
      <c r="K265" s="2">
        <v>1645.16</v>
      </c>
      <c r="L265" s="2">
        <v>143.61000000000058</v>
      </c>
      <c r="M265" s="2">
        <v>3766.5000000000009</v>
      </c>
      <c r="N265" s="2">
        <v>12151</v>
      </c>
    </row>
    <row r="266" spans="1:14" x14ac:dyDescent="0.2">
      <c r="A266" s="4" t="s">
        <v>474</v>
      </c>
      <c r="B266" s="2" t="s">
        <v>475</v>
      </c>
      <c r="C266" s="2">
        <v>11929</v>
      </c>
      <c r="D266" s="2">
        <v>0</v>
      </c>
      <c r="E266" s="2">
        <v>737</v>
      </c>
      <c r="F266" s="2">
        <v>505</v>
      </c>
      <c r="G266" s="2">
        <v>0</v>
      </c>
      <c r="H266" s="2">
        <v>0</v>
      </c>
      <c r="I266" s="2">
        <v>13171</v>
      </c>
      <c r="J266" s="2">
        <v>1393.07</v>
      </c>
      <c r="K266" s="2">
        <v>1371.82</v>
      </c>
      <c r="L266" s="2">
        <v>0.11000000000058208</v>
      </c>
      <c r="M266" s="2">
        <v>2765.0000000000005</v>
      </c>
      <c r="N266" s="2">
        <v>10406</v>
      </c>
    </row>
    <row r="267" spans="1:14" x14ac:dyDescent="0.2">
      <c r="A267" s="4" t="s">
        <v>476</v>
      </c>
      <c r="B267" s="13" t="s">
        <v>477</v>
      </c>
      <c r="C267" s="2">
        <v>13775</v>
      </c>
      <c r="D267" s="2">
        <v>0</v>
      </c>
      <c r="E267" s="2">
        <v>815</v>
      </c>
      <c r="F267" s="2">
        <v>477</v>
      </c>
      <c r="G267" s="2">
        <v>0</v>
      </c>
      <c r="H267" s="2">
        <v>918.34</v>
      </c>
      <c r="I267" s="2">
        <v>15985.34</v>
      </c>
      <c r="J267" s="2">
        <v>1896.57</v>
      </c>
      <c r="K267" s="2">
        <v>1584.14</v>
      </c>
      <c r="L267" s="2">
        <v>0.13000000000101863</v>
      </c>
      <c r="M267" s="2">
        <v>3480.8400000000011</v>
      </c>
      <c r="N267" s="2">
        <v>12504.5</v>
      </c>
    </row>
    <row r="268" spans="1:14" x14ac:dyDescent="0.2">
      <c r="A268" s="4" t="s">
        <v>478</v>
      </c>
      <c r="B268" s="13" t="s">
        <v>479</v>
      </c>
      <c r="C268" s="2">
        <v>14306</v>
      </c>
      <c r="D268" s="2">
        <v>0</v>
      </c>
      <c r="E268" s="2">
        <v>915</v>
      </c>
      <c r="F268" s="2">
        <v>836</v>
      </c>
      <c r="G268" s="2">
        <v>0</v>
      </c>
      <c r="H268" s="2">
        <v>0</v>
      </c>
      <c r="I268" s="2">
        <v>16057</v>
      </c>
      <c r="J268" s="2">
        <v>2007.6</v>
      </c>
      <c r="K268" s="2">
        <v>1645.2</v>
      </c>
      <c r="L268" s="2">
        <v>-0.2999999999992724</v>
      </c>
      <c r="M268" s="2">
        <v>3652.5000000000009</v>
      </c>
      <c r="N268" s="2">
        <v>12404.5</v>
      </c>
    </row>
    <row r="269" spans="1:14" x14ac:dyDescent="0.2">
      <c r="A269" s="4" t="s">
        <v>480</v>
      </c>
      <c r="B269" s="13" t="s">
        <v>481</v>
      </c>
      <c r="C269" s="2">
        <v>14306</v>
      </c>
      <c r="D269" s="2">
        <v>0</v>
      </c>
      <c r="E269" s="2">
        <v>915</v>
      </c>
      <c r="F269" s="2">
        <v>836</v>
      </c>
      <c r="G269" s="2">
        <v>0</v>
      </c>
      <c r="H269" s="2">
        <v>0</v>
      </c>
      <c r="I269" s="2">
        <v>16057</v>
      </c>
      <c r="J269" s="2">
        <v>2007.52</v>
      </c>
      <c r="K269" s="2">
        <v>1645.16</v>
      </c>
      <c r="L269" s="2">
        <v>0.31999999999970896</v>
      </c>
      <c r="M269" s="2">
        <v>3653</v>
      </c>
      <c r="N269" s="2">
        <v>12404</v>
      </c>
    </row>
    <row r="270" spans="1:14" x14ac:dyDescent="0.2">
      <c r="A270" s="4" t="s">
        <v>352</v>
      </c>
      <c r="B270" s="13" t="s">
        <v>353</v>
      </c>
      <c r="C270" s="2">
        <v>14040</v>
      </c>
      <c r="D270" s="2">
        <v>0</v>
      </c>
      <c r="E270" s="2">
        <v>865</v>
      </c>
      <c r="F270" s="2">
        <v>776</v>
      </c>
      <c r="G270" s="2">
        <v>0</v>
      </c>
      <c r="H270" s="2">
        <v>0</v>
      </c>
      <c r="I270" s="2">
        <v>15681</v>
      </c>
      <c r="J270" s="2">
        <v>1927.29</v>
      </c>
      <c r="K270" s="2">
        <v>1645.13</v>
      </c>
      <c r="L270" s="2">
        <v>7.999999999992724E-2</v>
      </c>
      <c r="M270" s="2">
        <v>3572.5</v>
      </c>
      <c r="N270" s="2">
        <v>12108.5</v>
      </c>
    </row>
    <row r="271" spans="1:14" x14ac:dyDescent="0.2">
      <c r="A271" s="4" t="s">
        <v>482</v>
      </c>
      <c r="B271" s="13" t="s">
        <v>483</v>
      </c>
      <c r="C271" s="2">
        <v>14306</v>
      </c>
      <c r="D271" s="2">
        <v>0</v>
      </c>
      <c r="E271" s="2">
        <v>915</v>
      </c>
      <c r="F271" s="2">
        <v>836</v>
      </c>
      <c r="G271" s="2">
        <v>0</v>
      </c>
      <c r="H271" s="2">
        <v>0</v>
      </c>
      <c r="I271" s="2">
        <v>16057</v>
      </c>
      <c r="J271" s="2">
        <v>2007.52</v>
      </c>
      <c r="K271" s="2">
        <v>1645.16</v>
      </c>
      <c r="L271" s="2">
        <v>0.31999999999970896</v>
      </c>
      <c r="M271" s="2">
        <v>3653</v>
      </c>
      <c r="N271" s="2">
        <v>12404</v>
      </c>
    </row>
    <row r="272" spans="1:14" x14ac:dyDescent="0.2">
      <c r="A272" s="4" t="s">
        <v>484</v>
      </c>
      <c r="B272" s="2" t="s">
        <v>485</v>
      </c>
      <c r="C272" s="2">
        <v>14306</v>
      </c>
      <c r="D272" s="2">
        <v>0</v>
      </c>
      <c r="E272" s="2">
        <v>915</v>
      </c>
      <c r="F272" s="2">
        <v>836</v>
      </c>
      <c r="G272" s="2">
        <v>0</v>
      </c>
      <c r="H272" s="2">
        <v>0</v>
      </c>
      <c r="I272" s="2">
        <v>16057</v>
      </c>
      <c r="J272" s="2">
        <v>2007.52</v>
      </c>
      <c r="K272" s="2">
        <v>1645.16</v>
      </c>
      <c r="L272" s="2">
        <v>0.31999999999970896</v>
      </c>
      <c r="M272" s="2">
        <v>3653</v>
      </c>
      <c r="N272" s="2">
        <v>12404</v>
      </c>
    </row>
    <row r="273" spans="1:14" s="12" customFormat="1" x14ac:dyDescent="0.2">
      <c r="A273" s="11"/>
      <c r="C273" s="12" t="s">
        <v>39</v>
      </c>
      <c r="D273" s="12" t="s">
        <v>39</v>
      </c>
      <c r="E273" s="12" t="s">
        <v>39</v>
      </c>
      <c r="F273" s="12" t="s">
        <v>39</v>
      </c>
      <c r="G273" s="12" t="s">
        <v>39</v>
      </c>
      <c r="H273" s="12" t="s">
        <v>39</v>
      </c>
      <c r="I273" s="12" t="s">
        <v>39</v>
      </c>
      <c r="J273" s="12" t="s">
        <v>39</v>
      </c>
      <c r="K273" s="12" t="s">
        <v>39</v>
      </c>
      <c r="L273" s="12" t="s">
        <v>39</v>
      </c>
      <c r="M273" s="12" t="s">
        <v>39</v>
      </c>
      <c r="N273" s="12" t="s">
        <v>39</v>
      </c>
    </row>
    <row r="275" spans="1:14" x14ac:dyDescent="0.2">
      <c r="A275" s="10" t="s">
        <v>490</v>
      </c>
    </row>
    <row r="276" spans="1:14" x14ac:dyDescent="0.2">
      <c r="A276" s="4" t="s">
        <v>491</v>
      </c>
      <c r="B276" s="2" t="s">
        <v>492</v>
      </c>
      <c r="C276" s="2">
        <v>29714</v>
      </c>
      <c r="D276" s="2">
        <v>0</v>
      </c>
      <c r="E276" s="2">
        <v>1269.74</v>
      </c>
      <c r="F276" s="2">
        <v>915.4</v>
      </c>
      <c r="G276" s="2">
        <v>0</v>
      </c>
      <c r="H276" s="2">
        <v>0</v>
      </c>
      <c r="I276" s="2">
        <v>31899.140000000003</v>
      </c>
      <c r="J276" s="2">
        <v>5505.15</v>
      </c>
      <c r="K276" s="2">
        <v>3417.08</v>
      </c>
      <c r="L276" s="2">
        <v>0.41</v>
      </c>
      <c r="M276" s="2">
        <v>8922.64</v>
      </c>
      <c r="N276" s="2">
        <v>22976.5</v>
      </c>
    </row>
    <row r="277" spans="1:14" s="12" customFormat="1" x14ac:dyDescent="0.2">
      <c r="A277" s="11"/>
      <c r="C277" s="12" t="s">
        <v>39</v>
      </c>
      <c r="D277" s="12" t="s">
        <v>39</v>
      </c>
      <c r="E277" s="12" t="s">
        <v>39</v>
      </c>
      <c r="F277" s="12" t="s">
        <v>39</v>
      </c>
      <c r="G277" s="12" t="s">
        <v>39</v>
      </c>
      <c r="H277" s="12" t="s">
        <v>39</v>
      </c>
      <c r="I277" s="12" t="s">
        <v>39</v>
      </c>
      <c r="J277" s="12" t="s">
        <v>39</v>
      </c>
      <c r="K277" s="12" t="s">
        <v>39</v>
      </c>
      <c r="L277" s="12" t="s">
        <v>39</v>
      </c>
      <c r="M277" s="12" t="s">
        <v>39</v>
      </c>
      <c r="N277" s="12" t="s">
        <v>39</v>
      </c>
    </row>
    <row r="279" spans="1:14" s="12" customFormat="1" x14ac:dyDescent="0.2">
      <c r="A279" s="14"/>
      <c r="C279" s="12" t="s">
        <v>493</v>
      </c>
      <c r="D279" s="12" t="s">
        <v>493</v>
      </c>
      <c r="E279" s="12" t="s">
        <v>493</v>
      </c>
      <c r="F279" s="12" t="s">
        <v>493</v>
      </c>
      <c r="G279" s="12" t="s">
        <v>493</v>
      </c>
      <c r="H279" s="12" t="s">
        <v>493</v>
      </c>
      <c r="I279" s="12" t="s">
        <v>493</v>
      </c>
      <c r="J279" s="12" t="s">
        <v>493</v>
      </c>
      <c r="K279" s="12" t="s">
        <v>493</v>
      </c>
      <c r="L279" s="12" t="s">
        <v>493</v>
      </c>
      <c r="M279" s="12" t="s">
        <v>493</v>
      </c>
      <c r="N279" s="12" t="s">
        <v>493</v>
      </c>
    </row>
    <row r="281" spans="1:14" x14ac:dyDescent="0.2">
      <c r="C281" s="2" t="s">
        <v>0</v>
      </c>
      <c r="D281" s="2" t="s">
        <v>0</v>
      </c>
      <c r="E281" s="2" t="s">
        <v>0</v>
      </c>
      <c r="F281" s="2" t="s">
        <v>0</v>
      </c>
      <c r="G281" s="2" t="s">
        <v>0</v>
      </c>
      <c r="H281" s="2" t="s">
        <v>0</v>
      </c>
      <c r="I281" s="2" t="s">
        <v>0</v>
      </c>
      <c r="J281" s="2" t="s">
        <v>0</v>
      </c>
      <c r="K281" s="2" t="s">
        <v>0</v>
      </c>
      <c r="L281" s="2" t="s">
        <v>0</v>
      </c>
      <c r="M281" s="2" t="s">
        <v>0</v>
      </c>
      <c r="N281" s="2" t="s">
        <v>0</v>
      </c>
    </row>
    <row r="282" spans="1:14" x14ac:dyDescent="0.2">
      <c r="A282" s="4" t="s">
        <v>0</v>
      </c>
      <c r="B282" s="2" t="s">
        <v>0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</sheetData>
  <mergeCells count="4">
    <mergeCell ref="B1:C1"/>
    <mergeCell ref="B2:H2"/>
    <mergeCell ref="B3:H3"/>
    <mergeCell ref="B4:H4"/>
  </mergeCells>
  <conditionalFormatting sqref="A1:B2 A10:B19 A22:B25 A57:B68 A72:B77 A81:B90 A94:B116 A121:B141 A145:B150 A154:B155 A159:B201 A206:B229 A232:B273 C11 C19 C68 C90 C200:C201 C232 C270:C273 A20:C21 A4:B4 A3 A26:C56 A69:C71 A78:C80 A91:C93 A117:C120 A142:C144 A151:C153 A156:N158 A202:C205 A230:C231 D159:N276 A274:C1048576 D1:XFD1 D10:N155 O10:XFD276 D277:XFD1048576 I2:XFD4 A5:XFD9">
    <cfRule type="cellIs" dxfId="33" priority="14" operator="lessThan">
      <formula>0</formula>
    </cfRule>
  </conditionalFormatting>
  <conditionalFormatting sqref="C17:C18">
    <cfRule type="cellIs" dxfId="32" priority="13" operator="lessThan">
      <formula>0</formula>
    </cfRule>
  </conditionalFormatting>
  <conditionalFormatting sqref="C16">
    <cfRule type="cellIs" dxfId="31" priority="12" operator="lessThan">
      <formula>0</formula>
    </cfRule>
  </conditionalFormatting>
  <conditionalFormatting sqref="C57">
    <cfRule type="cellIs" dxfId="30" priority="11" operator="lessThan">
      <formula>0</formula>
    </cfRule>
  </conditionalFormatting>
  <conditionalFormatting sqref="C66:C67">
    <cfRule type="cellIs" dxfId="29" priority="10" operator="lessThan">
      <formula>0</formula>
    </cfRule>
  </conditionalFormatting>
  <conditionalFormatting sqref="C77">
    <cfRule type="cellIs" dxfId="28" priority="9" operator="lessThan">
      <formula>0</formula>
    </cfRule>
  </conditionalFormatting>
  <conditionalFormatting sqref="C81:C83">
    <cfRule type="cellIs" dxfId="27" priority="8" operator="lessThan">
      <formula>0</formula>
    </cfRule>
  </conditionalFormatting>
  <conditionalFormatting sqref="C84:C89">
    <cfRule type="cellIs" dxfId="26" priority="7" operator="lessThan">
      <formula>0</formula>
    </cfRule>
  </conditionalFormatting>
  <conditionalFormatting sqref="C116">
    <cfRule type="cellIs" dxfId="25" priority="6" operator="lessThan">
      <formula>0</formula>
    </cfRule>
  </conditionalFormatting>
  <conditionalFormatting sqref="C141">
    <cfRule type="cellIs" dxfId="24" priority="5" operator="lessThan">
      <formula>0</formula>
    </cfRule>
  </conditionalFormatting>
  <conditionalFormatting sqref="C181">
    <cfRule type="cellIs" dxfId="23" priority="4" operator="lessThan">
      <formula>0</formula>
    </cfRule>
  </conditionalFormatting>
  <conditionalFormatting sqref="C199">
    <cfRule type="cellIs" dxfId="22" priority="3" operator="lessThan">
      <formula>0</formula>
    </cfRule>
  </conditionalFormatting>
  <conditionalFormatting sqref="C229">
    <cfRule type="cellIs" dxfId="21" priority="2" operator="lessThan">
      <formula>0</formula>
    </cfRule>
  </conditionalFormatting>
  <conditionalFormatting sqref="C269">
    <cfRule type="cellIs" dxfId="20" priority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4"/>
  <sheetViews>
    <sheetView workbookViewId="0"/>
  </sheetViews>
  <sheetFormatPr baseColWidth="10" defaultRowHeight="11.25" x14ac:dyDescent="0.2"/>
  <cols>
    <col min="1" max="1" width="9.7109375" style="4" customWidth="1"/>
    <col min="2" max="2" width="28" style="2" customWidth="1"/>
    <col min="3" max="14" width="15" style="2" bestFit="1" customWidth="1"/>
    <col min="15" max="16384" width="11.42578125" style="2"/>
  </cols>
  <sheetData>
    <row r="1" spans="1:14" ht="15" x14ac:dyDescent="0.25">
      <c r="A1" s="1"/>
      <c r="B1" s="42" t="s">
        <v>0</v>
      </c>
      <c r="C1" s="37"/>
    </row>
    <row r="2" spans="1:14" ht="18" x14ac:dyDescent="0.2">
      <c r="A2" s="3"/>
      <c r="B2" s="43" t="s">
        <v>1</v>
      </c>
      <c r="C2" s="43"/>
      <c r="D2" s="43"/>
      <c r="E2" s="43"/>
      <c r="F2" s="43"/>
      <c r="G2" s="43"/>
      <c r="H2" s="43"/>
    </row>
    <row r="3" spans="1:14" ht="15.75" x14ac:dyDescent="0.25">
      <c r="B3" s="44" t="s">
        <v>2</v>
      </c>
      <c r="C3" s="44"/>
      <c r="D3" s="44"/>
      <c r="E3" s="44"/>
      <c r="F3" s="44"/>
      <c r="G3" s="44"/>
      <c r="H3" s="44"/>
    </row>
    <row r="4" spans="1:14" ht="15" customHeight="1" x14ac:dyDescent="0.2">
      <c r="B4" s="45" t="s">
        <v>3</v>
      </c>
      <c r="C4" s="45"/>
      <c r="D4" s="45"/>
      <c r="E4" s="45"/>
      <c r="F4" s="45"/>
      <c r="G4" s="45"/>
      <c r="H4" s="45"/>
    </row>
    <row r="6" spans="1:14" s="9" customFormat="1" ht="23.25" thickBo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  <c r="I6" s="7" t="s">
        <v>12</v>
      </c>
      <c r="J6" s="6" t="s">
        <v>13</v>
      </c>
      <c r="K6" s="6" t="s">
        <v>14</v>
      </c>
      <c r="L6" s="7" t="s">
        <v>15</v>
      </c>
      <c r="M6" s="7" t="s">
        <v>16</v>
      </c>
      <c r="N6" s="8" t="s">
        <v>17</v>
      </c>
    </row>
    <row r="7" spans="1:14" ht="12" thickTop="1" x14ac:dyDescent="0.2"/>
    <row r="9" spans="1:14" x14ac:dyDescent="0.2">
      <c r="A9" s="10" t="s">
        <v>18</v>
      </c>
    </row>
    <row r="10" spans="1:14" x14ac:dyDescent="0.2">
      <c r="A10" s="4" t="s">
        <v>19</v>
      </c>
      <c r="B10" s="2" t="s">
        <v>20</v>
      </c>
      <c r="C10" s="2">
        <v>11988</v>
      </c>
      <c r="D10" s="2">
        <v>200</v>
      </c>
      <c r="E10" s="2">
        <v>820</v>
      </c>
      <c r="F10" s="2">
        <v>675</v>
      </c>
      <c r="G10" s="2">
        <v>283.39999999999998</v>
      </c>
      <c r="H10" s="2">
        <v>0</v>
      </c>
      <c r="I10" s="2">
        <v>13966.4</v>
      </c>
      <c r="J10" s="2">
        <v>1560.9</v>
      </c>
      <c r="K10" s="2">
        <v>1378.56</v>
      </c>
      <c r="L10" s="2">
        <v>0.93999999999869033</v>
      </c>
      <c r="M10" s="2">
        <v>2940.3999999999987</v>
      </c>
      <c r="N10" s="2">
        <v>11026</v>
      </c>
    </row>
    <row r="11" spans="1:14" x14ac:dyDescent="0.2">
      <c r="A11" s="4" t="s">
        <v>21</v>
      </c>
      <c r="B11" s="2" t="s">
        <v>22</v>
      </c>
      <c r="C11" s="2">
        <v>29714</v>
      </c>
      <c r="D11" s="2">
        <v>0</v>
      </c>
      <c r="E11" s="2">
        <v>1465</v>
      </c>
      <c r="F11" s="2">
        <v>1107</v>
      </c>
      <c r="G11" s="2">
        <v>0</v>
      </c>
      <c r="H11" s="2">
        <v>0</v>
      </c>
      <c r="I11" s="2">
        <v>32286</v>
      </c>
      <c r="J11" s="2">
        <v>5596.14</v>
      </c>
      <c r="K11" s="2">
        <v>3417.08</v>
      </c>
      <c r="L11" s="2">
        <v>4642.2799999999988</v>
      </c>
      <c r="M11" s="2">
        <v>13655.5</v>
      </c>
      <c r="N11" s="2">
        <v>18630.5</v>
      </c>
    </row>
    <row r="12" spans="1:14" x14ac:dyDescent="0.2">
      <c r="A12" s="4" t="s">
        <v>23</v>
      </c>
      <c r="B12" s="2" t="s">
        <v>24</v>
      </c>
      <c r="C12" s="2">
        <v>12248</v>
      </c>
      <c r="D12" s="2">
        <v>0</v>
      </c>
      <c r="E12" s="2">
        <v>824</v>
      </c>
      <c r="F12" s="2">
        <v>682</v>
      </c>
      <c r="G12" s="2">
        <v>0</v>
      </c>
      <c r="H12" s="2">
        <v>0</v>
      </c>
      <c r="I12" s="2">
        <v>13754</v>
      </c>
      <c r="J12" s="2">
        <v>1375.81</v>
      </c>
      <c r="K12" s="2">
        <v>1333.98</v>
      </c>
      <c r="L12" s="2">
        <v>1411.2099999999991</v>
      </c>
      <c r="M12" s="2">
        <v>4120.9999999999991</v>
      </c>
      <c r="N12" s="2">
        <v>9633</v>
      </c>
    </row>
    <row r="13" spans="1:14" x14ac:dyDescent="0.2">
      <c r="A13" s="4" t="s">
        <v>25</v>
      </c>
      <c r="B13" s="2" t="s">
        <v>26</v>
      </c>
      <c r="C13" s="2">
        <v>11988</v>
      </c>
      <c r="D13" s="2">
        <v>0</v>
      </c>
      <c r="E13" s="2">
        <v>820</v>
      </c>
      <c r="F13" s="2">
        <v>675</v>
      </c>
      <c r="G13" s="2">
        <v>0</v>
      </c>
      <c r="H13" s="2">
        <v>1997.64</v>
      </c>
      <c r="I13" s="2">
        <v>15480.64</v>
      </c>
      <c r="J13" s="2">
        <v>1724.29</v>
      </c>
      <c r="K13" s="2">
        <v>1378.38</v>
      </c>
      <c r="L13" s="2">
        <v>1.9699999999993452</v>
      </c>
      <c r="M13" s="2">
        <v>3104.6399999999994</v>
      </c>
      <c r="N13" s="2">
        <v>12376</v>
      </c>
    </row>
    <row r="14" spans="1:14" x14ac:dyDescent="0.2">
      <c r="A14" s="4" t="s">
        <v>27</v>
      </c>
      <c r="B14" s="2" t="s">
        <v>28</v>
      </c>
      <c r="C14" s="2">
        <v>47094</v>
      </c>
      <c r="D14" s="2">
        <v>0</v>
      </c>
      <c r="E14" s="2">
        <v>1920</v>
      </c>
      <c r="F14" s="2">
        <v>1376</v>
      </c>
      <c r="G14" s="2">
        <v>0</v>
      </c>
      <c r="H14" s="2">
        <v>0</v>
      </c>
      <c r="I14" s="2">
        <v>50390</v>
      </c>
      <c r="J14" s="2">
        <v>10399.36</v>
      </c>
      <c r="K14" s="2">
        <v>5415.82</v>
      </c>
      <c r="L14" s="2">
        <v>16000.32</v>
      </c>
      <c r="M14" s="2">
        <v>31815.5</v>
      </c>
      <c r="N14" s="2">
        <v>18574.5</v>
      </c>
    </row>
    <row r="15" spans="1:14" x14ac:dyDescent="0.2">
      <c r="A15" s="4" t="s">
        <v>29</v>
      </c>
      <c r="B15" s="2" t="s">
        <v>30</v>
      </c>
      <c r="C15" s="2">
        <v>12847</v>
      </c>
      <c r="D15" s="2">
        <v>0</v>
      </c>
      <c r="E15" s="2">
        <v>815</v>
      </c>
      <c r="F15" s="2">
        <v>716</v>
      </c>
      <c r="G15" s="2">
        <v>0</v>
      </c>
      <c r="H15" s="2">
        <v>0</v>
      </c>
      <c r="I15" s="2">
        <v>14378</v>
      </c>
      <c r="J15" s="2">
        <v>1627.26</v>
      </c>
      <c r="K15" s="2">
        <v>1477.42</v>
      </c>
      <c r="L15" s="2">
        <v>1342.3199999999997</v>
      </c>
      <c r="M15" s="2">
        <v>4447</v>
      </c>
      <c r="N15" s="2">
        <v>9931</v>
      </c>
    </row>
    <row r="16" spans="1:14" x14ac:dyDescent="0.2">
      <c r="A16" s="4" t="s">
        <v>31</v>
      </c>
      <c r="B16" s="2" t="s">
        <v>32</v>
      </c>
      <c r="C16" s="2">
        <v>20272</v>
      </c>
      <c r="D16" s="2">
        <v>0</v>
      </c>
      <c r="E16" s="2">
        <v>1206</v>
      </c>
      <c r="F16" s="2">
        <v>975</v>
      </c>
      <c r="G16" s="2">
        <v>0</v>
      </c>
      <c r="H16" s="2">
        <v>0</v>
      </c>
      <c r="I16" s="2">
        <v>22453</v>
      </c>
      <c r="J16" s="2">
        <v>3373.74</v>
      </c>
      <c r="K16" s="2">
        <v>2331.2600000000002</v>
      </c>
      <c r="L16" s="2">
        <v>0</v>
      </c>
      <c r="M16" s="2">
        <v>5705</v>
      </c>
      <c r="N16" s="2">
        <v>16748</v>
      </c>
    </row>
    <row r="17" spans="1:14" x14ac:dyDescent="0.2">
      <c r="A17" s="4" t="s">
        <v>33</v>
      </c>
      <c r="B17" s="2" t="s">
        <v>34</v>
      </c>
      <c r="C17" s="2">
        <v>12248</v>
      </c>
      <c r="D17" s="2">
        <v>0</v>
      </c>
      <c r="E17" s="2">
        <v>824</v>
      </c>
      <c r="F17" s="2">
        <v>682</v>
      </c>
      <c r="G17" s="2">
        <v>0</v>
      </c>
      <c r="H17" s="2">
        <v>0</v>
      </c>
      <c r="I17" s="2">
        <v>13754</v>
      </c>
      <c r="J17" s="2">
        <v>1512.46</v>
      </c>
      <c r="K17" s="2">
        <v>1408.5</v>
      </c>
      <c r="L17" s="2">
        <v>15.040000000000873</v>
      </c>
      <c r="M17" s="2">
        <v>2936.0000000000009</v>
      </c>
      <c r="N17" s="2">
        <v>10818</v>
      </c>
    </row>
    <row r="18" spans="1:14" x14ac:dyDescent="0.2">
      <c r="A18" s="4" t="s">
        <v>35</v>
      </c>
      <c r="B18" s="2" t="s">
        <v>36</v>
      </c>
      <c r="C18" s="2">
        <v>39023</v>
      </c>
      <c r="D18" s="2">
        <v>0</v>
      </c>
      <c r="E18" s="2">
        <v>1808</v>
      </c>
      <c r="F18" s="2">
        <v>1299</v>
      </c>
      <c r="G18" s="2">
        <v>0</v>
      </c>
      <c r="H18" s="2">
        <v>0</v>
      </c>
      <c r="I18" s="2">
        <v>42130</v>
      </c>
      <c r="J18" s="2">
        <v>7921.3</v>
      </c>
      <c r="K18" s="2">
        <v>4487.62</v>
      </c>
      <c r="L18" s="2">
        <v>0.58000000000174623</v>
      </c>
      <c r="M18" s="2">
        <v>12409.500000000002</v>
      </c>
      <c r="N18" s="2">
        <v>29720.5</v>
      </c>
    </row>
    <row r="19" spans="1:14" x14ac:dyDescent="0.2">
      <c r="A19" s="4" t="s">
        <v>37</v>
      </c>
      <c r="B19" s="2" t="s">
        <v>38</v>
      </c>
      <c r="C19" s="2">
        <v>11988</v>
      </c>
      <c r="D19" s="2">
        <v>0</v>
      </c>
      <c r="E19" s="2">
        <v>820</v>
      </c>
      <c r="F19" s="2">
        <v>675</v>
      </c>
      <c r="G19" s="2">
        <v>0</v>
      </c>
      <c r="H19" s="2">
        <v>0</v>
      </c>
      <c r="I19" s="2">
        <v>13483</v>
      </c>
      <c r="J19" s="2">
        <v>1457.76</v>
      </c>
      <c r="K19" s="2">
        <v>1378.62</v>
      </c>
      <c r="L19" s="2">
        <v>3130.119999999999</v>
      </c>
      <c r="M19" s="2">
        <v>5966.4999999999991</v>
      </c>
      <c r="N19" s="2">
        <v>7516.5</v>
      </c>
    </row>
    <row r="20" spans="1:14" s="12" customFormat="1" x14ac:dyDescent="0.2">
      <c r="A20" s="11"/>
      <c r="C20" s="12" t="s">
        <v>39</v>
      </c>
      <c r="D20" s="12" t="s">
        <v>39</v>
      </c>
      <c r="E20" s="12" t="s">
        <v>39</v>
      </c>
      <c r="F20" s="12" t="s">
        <v>39</v>
      </c>
      <c r="G20" s="12" t="s">
        <v>39</v>
      </c>
      <c r="H20" s="12" t="s">
        <v>39</v>
      </c>
      <c r="I20" s="12" t="s">
        <v>39</v>
      </c>
      <c r="J20" s="12" t="s">
        <v>39</v>
      </c>
      <c r="K20" s="12" t="s">
        <v>39</v>
      </c>
      <c r="L20" s="12" t="s">
        <v>39</v>
      </c>
      <c r="M20" s="12" t="s">
        <v>39</v>
      </c>
      <c r="N20" s="12" t="s">
        <v>39</v>
      </c>
    </row>
    <row r="22" spans="1:14" x14ac:dyDescent="0.2">
      <c r="A22" s="10" t="s">
        <v>40</v>
      </c>
    </row>
    <row r="23" spans="1:14" x14ac:dyDescent="0.2">
      <c r="A23" s="4" t="s">
        <v>41</v>
      </c>
      <c r="B23" s="2" t="s">
        <v>42</v>
      </c>
      <c r="C23" s="2">
        <v>10693</v>
      </c>
      <c r="D23" s="2">
        <v>400</v>
      </c>
      <c r="E23" s="2">
        <v>706</v>
      </c>
      <c r="F23" s="2">
        <v>649</v>
      </c>
      <c r="G23" s="2">
        <v>738.5</v>
      </c>
      <c r="H23" s="2">
        <v>0</v>
      </c>
      <c r="I23" s="2">
        <v>13186.5</v>
      </c>
      <c r="J23" s="2">
        <v>1394.9</v>
      </c>
      <c r="K23" s="2">
        <v>1229.58</v>
      </c>
      <c r="L23" s="2">
        <v>107.52000000000044</v>
      </c>
      <c r="M23" s="2">
        <v>2732.0000000000005</v>
      </c>
      <c r="N23" s="2">
        <v>10454.5</v>
      </c>
    </row>
    <row r="24" spans="1:14" x14ac:dyDescent="0.2">
      <c r="A24" s="4" t="s">
        <v>43</v>
      </c>
      <c r="B24" s="2" t="s">
        <v>44</v>
      </c>
      <c r="C24" s="2">
        <v>11988</v>
      </c>
      <c r="D24" s="2">
        <v>200</v>
      </c>
      <c r="E24" s="2">
        <v>820</v>
      </c>
      <c r="F24" s="2">
        <v>675</v>
      </c>
      <c r="G24" s="2">
        <v>566.79999999999995</v>
      </c>
      <c r="H24" s="2">
        <f>2740.1+1198.59</f>
        <v>3938.6899999999996</v>
      </c>
      <c r="I24" s="2">
        <v>18188.489999999998</v>
      </c>
      <c r="J24" s="2">
        <v>2366.69</v>
      </c>
      <c r="K24" s="2">
        <v>1378.38</v>
      </c>
      <c r="L24" s="2">
        <v>121.91999999999825</v>
      </c>
      <c r="M24" s="2">
        <v>3866.9899999999984</v>
      </c>
      <c r="N24" s="2">
        <v>14321.5</v>
      </c>
    </row>
    <row r="25" spans="1:14" x14ac:dyDescent="0.2">
      <c r="A25" s="4" t="s">
        <v>45</v>
      </c>
      <c r="B25" s="2" t="s">
        <v>46</v>
      </c>
      <c r="C25" s="2">
        <v>9981</v>
      </c>
      <c r="D25" s="2">
        <v>200</v>
      </c>
      <c r="E25" s="2">
        <v>687</v>
      </c>
      <c r="F25" s="2">
        <v>627</v>
      </c>
      <c r="G25" s="2">
        <v>425.1</v>
      </c>
      <c r="H25" s="2">
        <v>740.09</v>
      </c>
      <c r="I25" s="2">
        <v>12660.19</v>
      </c>
      <c r="J25" s="2">
        <v>1151.03</v>
      </c>
      <c r="K25" s="2">
        <v>1094.28</v>
      </c>
      <c r="L25" s="2">
        <v>4427.380000000001</v>
      </c>
      <c r="M25" s="2">
        <v>6672.6900000000005</v>
      </c>
      <c r="N25" s="2">
        <v>5987.5</v>
      </c>
    </row>
    <row r="26" spans="1:14" x14ac:dyDescent="0.2">
      <c r="A26" s="4" t="s">
        <v>47</v>
      </c>
      <c r="B26" s="2" t="s">
        <v>48</v>
      </c>
      <c r="C26" s="2">
        <v>10693</v>
      </c>
      <c r="D26" s="2">
        <v>200</v>
      </c>
      <c r="E26" s="2">
        <v>706</v>
      </c>
      <c r="F26" s="2">
        <v>649</v>
      </c>
      <c r="G26" s="2">
        <v>0</v>
      </c>
      <c r="H26" s="2">
        <v>1544.4</v>
      </c>
      <c r="I26" s="2">
        <v>13792.4</v>
      </c>
      <c r="J26" s="2">
        <v>1467.43</v>
      </c>
      <c r="K26" s="2">
        <v>1229.58</v>
      </c>
      <c r="L26" s="2">
        <v>3568.8899999999994</v>
      </c>
      <c r="M26" s="2">
        <v>6265.9</v>
      </c>
      <c r="N26" s="2">
        <v>7526.5</v>
      </c>
    </row>
    <row r="27" spans="1:14" s="12" customFormat="1" x14ac:dyDescent="0.2">
      <c r="A27" s="11"/>
      <c r="C27" s="12" t="s">
        <v>39</v>
      </c>
      <c r="D27" s="12" t="s">
        <v>39</v>
      </c>
      <c r="E27" s="12" t="s">
        <v>39</v>
      </c>
      <c r="F27" s="12" t="s">
        <v>39</v>
      </c>
      <c r="G27" s="12" t="s">
        <v>39</v>
      </c>
      <c r="H27" s="12" t="s">
        <v>39</v>
      </c>
      <c r="I27" s="12" t="s">
        <v>39</v>
      </c>
      <c r="J27" s="12" t="s">
        <v>39</v>
      </c>
      <c r="K27" s="12" t="s">
        <v>39</v>
      </c>
      <c r="L27" s="12" t="s">
        <v>39</v>
      </c>
      <c r="M27" s="12" t="s">
        <v>39</v>
      </c>
      <c r="N27" s="12" t="s">
        <v>39</v>
      </c>
    </row>
    <row r="29" spans="1:14" x14ac:dyDescent="0.2">
      <c r="A29" s="10" t="s">
        <v>49</v>
      </c>
    </row>
    <row r="30" spans="1:14" x14ac:dyDescent="0.2">
      <c r="A30" s="4" t="s">
        <v>50</v>
      </c>
      <c r="B30" s="2" t="s">
        <v>51</v>
      </c>
      <c r="C30" s="2">
        <v>8448</v>
      </c>
      <c r="D30" s="2">
        <v>200</v>
      </c>
      <c r="E30" s="2">
        <v>564</v>
      </c>
      <c r="F30" s="2">
        <v>461.5</v>
      </c>
      <c r="G30" s="2">
        <v>850.2</v>
      </c>
      <c r="H30" s="2">
        <v>0</v>
      </c>
      <c r="I30" s="2">
        <v>10523.7</v>
      </c>
      <c r="J30" s="2">
        <v>920.98</v>
      </c>
      <c r="K30" s="2">
        <v>989.74</v>
      </c>
      <c r="L30" s="2">
        <v>41.48</v>
      </c>
      <c r="M30" s="2">
        <v>1952.2</v>
      </c>
      <c r="N30" s="2">
        <v>8571.5</v>
      </c>
    </row>
    <row r="31" spans="1:14" x14ac:dyDescent="0.2">
      <c r="A31" s="4" t="s">
        <v>52</v>
      </c>
      <c r="B31" s="2" t="s">
        <v>53</v>
      </c>
      <c r="C31" s="2">
        <v>12865</v>
      </c>
      <c r="D31" s="2">
        <v>0</v>
      </c>
      <c r="E31" s="2">
        <v>643</v>
      </c>
      <c r="F31" s="2">
        <v>528.5</v>
      </c>
      <c r="G31" s="2">
        <v>708.5</v>
      </c>
      <c r="H31" s="2">
        <v>0</v>
      </c>
      <c r="I31" s="2">
        <v>14745</v>
      </c>
      <c r="J31" s="2">
        <v>1599.4</v>
      </c>
      <c r="K31" s="2">
        <v>1410.6</v>
      </c>
      <c r="L31" s="2">
        <v>599</v>
      </c>
      <c r="M31" s="2">
        <v>3609</v>
      </c>
      <c r="N31" s="2">
        <v>11136</v>
      </c>
    </row>
    <row r="32" spans="1:14" x14ac:dyDescent="0.2">
      <c r="A32" s="4" t="s">
        <v>54</v>
      </c>
      <c r="B32" s="2" t="s">
        <v>55</v>
      </c>
      <c r="C32" s="2">
        <v>11645</v>
      </c>
      <c r="D32" s="2">
        <v>200</v>
      </c>
      <c r="E32" s="2">
        <v>801</v>
      </c>
      <c r="F32" s="2">
        <v>732</v>
      </c>
      <c r="G32" s="2">
        <v>850.2</v>
      </c>
      <c r="H32" s="2">
        <v>388.15</v>
      </c>
      <c r="I32" s="2">
        <v>14616.35</v>
      </c>
      <c r="J32" s="2">
        <v>1699.75</v>
      </c>
      <c r="K32" s="2">
        <v>1339.12</v>
      </c>
      <c r="L32" s="2">
        <v>5936.98</v>
      </c>
      <c r="M32" s="2">
        <v>8975.8499999999985</v>
      </c>
      <c r="N32" s="2">
        <v>5640.5</v>
      </c>
    </row>
    <row r="33" spans="1:14" x14ac:dyDescent="0.2">
      <c r="A33" s="4" t="s">
        <v>56</v>
      </c>
      <c r="B33" s="2" t="s">
        <v>57</v>
      </c>
      <c r="C33" s="2">
        <v>12847</v>
      </c>
      <c r="D33" s="2">
        <v>200</v>
      </c>
      <c r="E33" s="2">
        <v>815</v>
      </c>
      <c r="F33" s="2">
        <v>716</v>
      </c>
      <c r="G33" s="2">
        <v>850.2</v>
      </c>
      <c r="H33" s="2">
        <v>2890.55</v>
      </c>
      <c r="I33" s="2">
        <v>18318.75</v>
      </c>
      <c r="J33" s="2">
        <v>2299.23</v>
      </c>
      <c r="K33" s="2">
        <v>1477.4</v>
      </c>
      <c r="L33" s="2">
        <v>3340.619999999999</v>
      </c>
      <c r="M33" s="2">
        <v>7117.2499999999991</v>
      </c>
      <c r="N33" s="2">
        <v>11201.5</v>
      </c>
    </row>
    <row r="34" spans="1:14" x14ac:dyDescent="0.2">
      <c r="A34" s="4" t="s">
        <v>58</v>
      </c>
      <c r="B34" s="2" t="s">
        <v>59</v>
      </c>
      <c r="C34" s="2">
        <v>11645</v>
      </c>
      <c r="D34" s="2">
        <v>400</v>
      </c>
      <c r="E34" s="2">
        <v>801</v>
      </c>
      <c r="F34" s="2">
        <v>732</v>
      </c>
      <c r="G34" s="2">
        <v>708.5</v>
      </c>
      <c r="H34" s="2">
        <v>776.3</v>
      </c>
      <c r="I34" s="2">
        <v>15062.8</v>
      </c>
      <c r="J34" s="2">
        <v>1795.1</v>
      </c>
      <c r="K34" s="2">
        <v>1339.12</v>
      </c>
      <c r="L34" s="2">
        <v>2116.58</v>
      </c>
      <c r="M34" s="2">
        <v>5250.7999999999993</v>
      </c>
      <c r="N34" s="2">
        <v>9812</v>
      </c>
    </row>
    <row r="35" spans="1:14" x14ac:dyDescent="0.2">
      <c r="A35" s="4" t="s">
        <v>60</v>
      </c>
      <c r="B35" s="2" t="s">
        <v>61</v>
      </c>
      <c r="C35" s="2">
        <v>12847</v>
      </c>
      <c r="D35" s="2">
        <v>200</v>
      </c>
      <c r="E35" s="2">
        <v>815</v>
      </c>
      <c r="F35" s="2">
        <v>716</v>
      </c>
      <c r="G35" s="2">
        <v>708.5</v>
      </c>
      <c r="H35" s="2">
        <v>2890.55</v>
      </c>
      <c r="I35" s="2">
        <v>18177.05</v>
      </c>
      <c r="J35" s="2">
        <v>1605.62</v>
      </c>
      <c r="K35" s="2">
        <v>1477.4</v>
      </c>
      <c r="L35" s="2">
        <v>9978.0299999999988</v>
      </c>
      <c r="M35" s="2">
        <v>13061.05</v>
      </c>
      <c r="N35" s="2">
        <v>5116</v>
      </c>
    </row>
    <row r="36" spans="1:14" x14ac:dyDescent="0.2">
      <c r="A36" s="4" t="s">
        <v>62</v>
      </c>
      <c r="B36" s="2" t="s">
        <v>63</v>
      </c>
      <c r="C36" s="2">
        <v>12847</v>
      </c>
      <c r="D36" s="2">
        <v>200</v>
      </c>
      <c r="E36" s="2">
        <v>815</v>
      </c>
      <c r="F36" s="2">
        <v>716</v>
      </c>
      <c r="G36" s="2">
        <v>708.5</v>
      </c>
      <c r="H36" s="2">
        <v>4603.47</v>
      </c>
      <c r="I36" s="2">
        <v>19889.97</v>
      </c>
      <c r="J36" s="2">
        <v>2634.85</v>
      </c>
      <c r="K36" s="2">
        <v>1477.4</v>
      </c>
      <c r="L36" s="2">
        <v>6552.7200000000012</v>
      </c>
      <c r="M36" s="2">
        <v>10664.970000000001</v>
      </c>
      <c r="N36" s="2">
        <v>9225</v>
      </c>
    </row>
    <row r="37" spans="1:14" x14ac:dyDescent="0.2">
      <c r="A37" s="4" t="s">
        <v>64</v>
      </c>
      <c r="B37" s="2" t="s">
        <v>65</v>
      </c>
      <c r="C37" s="2">
        <v>11645</v>
      </c>
      <c r="D37" s="2">
        <v>200</v>
      </c>
      <c r="E37" s="2">
        <v>801</v>
      </c>
      <c r="F37" s="2">
        <v>732</v>
      </c>
      <c r="G37" s="2">
        <v>425.1</v>
      </c>
      <c r="H37" s="2">
        <v>998.09999999999991</v>
      </c>
      <c r="I37" s="2">
        <v>14801.2</v>
      </c>
      <c r="J37" s="2">
        <v>1715.54</v>
      </c>
      <c r="K37" s="2">
        <v>1339.12</v>
      </c>
      <c r="L37" s="2">
        <v>9489.0400000000009</v>
      </c>
      <c r="M37" s="2">
        <v>12543.7</v>
      </c>
      <c r="N37" s="2">
        <v>2257.5</v>
      </c>
    </row>
    <row r="38" spans="1:14" x14ac:dyDescent="0.2">
      <c r="A38" s="4" t="s">
        <v>66</v>
      </c>
      <c r="B38" s="2" t="s">
        <v>67</v>
      </c>
      <c r="C38" s="2">
        <v>13308</v>
      </c>
      <c r="D38" s="2">
        <v>200</v>
      </c>
      <c r="E38" s="2">
        <v>915</v>
      </c>
      <c r="F38" s="2">
        <v>836</v>
      </c>
      <c r="G38" s="2">
        <v>425.1</v>
      </c>
      <c r="H38" s="2">
        <v>443.59</v>
      </c>
      <c r="I38" s="2">
        <v>16127.69</v>
      </c>
      <c r="J38" s="2">
        <v>2018.5</v>
      </c>
      <c r="K38" s="2">
        <v>1530.38</v>
      </c>
      <c r="L38" s="2">
        <v>7989.8100000000013</v>
      </c>
      <c r="M38" s="2">
        <v>11538.690000000002</v>
      </c>
      <c r="N38" s="2">
        <v>4589</v>
      </c>
    </row>
    <row r="39" spans="1:14" x14ac:dyDescent="0.2">
      <c r="A39" s="4" t="s">
        <v>68</v>
      </c>
      <c r="B39" s="2" t="s">
        <v>69</v>
      </c>
      <c r="C39" s="2">
        <v>13308</v>
      </c>
      <c r="D39" s="2">
        <v>400</v>
      </c>
      <c r="E39" s="2">
        <v>915</v>
      </c>
      <c r="F39" s="2">
        <v>836</v>
      </c>
      <c r="G39" s="2">
        <v>283.39999999999998</v>
      </c>
      <c r="H39" s="2">
        <v>887.18</v>
      </c>
      <c r="I39" s="2">
        <v>16629.579999999998</v>
      </c>
      <c r="J39" s="2">
        <v>2129.81</v>
      </c>
      <c r="K39" s="2">
        <v>1530.38</v>
      </c>
      <c r="L39" s="2">
        <v>7323.3899999999976</v>
      </c>
      <c r="M39" s="2">
        <v>10983.579999999998</v>
      </c>
      <c r="N39" s="2">
        <v>5646</v>
      </c>
    </row>
    <row r="40" spans="1:14" x14ac:dyDescent="0.2">
      <c r="A40" s="4" t="s">
        <v>70</v>
      </c>
      <c r="B40" s="2" t="s">
        <v>71</v>
      </c>
      <c r="C40" s="2">
        <v>11645</v>
      </c>
      <c r="D40" s="2">
        <v>400</v>
      </c>
      <c r="E40" s="2">
        <v>801</v>
      </c>
      <c r="F40" s="2">
        <v>732</v>
      </c>
      <c r="G40" s="2">
        <v>283.39999999999998</v>
      </c>
      <c r="H40" s="2">
        <v>776.3</v>
      </c>
      <c r="I40" s="2">
        <v>14637.699999999999</v>
      </c>
      <c r="J40" s="2">
        <v>1704.3</v>
      </c>
      <c r="K40" s="2">
        <v>1339.12</v>
      </c>
      <c r="L40" s="2">
        <v>4253.7799999999988</v>
      </c>
      <c r="M40" s="2">
        <v>7297.1999999999989</v>
      </c>
      <c r="N40" s="2">
        <v>7340.5</v>
      </c>
    </row>
    <row r="41" spans="1:14" x14ac:dyDescent="0.2">
      <c r="A41" s="4" t="s">
        <v>72</v>
      </c>
      <c r="B41" s="2" t="s">
        <v>73</v>
      </c>
      <c r="C41" s="2">
        <v>11645</v>
      </c>
      <c r="D41" s="2">
        <v>400</v>
      </c>
      <c r="E41" s="2">
        <v>801</v>
      </c>
      <c r="F41" s="2">
        <v>732</v>
      </c>
      <c r="G41" s="2">
        <v>283.39999999999998</v>
      </c>
      <c r="H41" s="2">
        <v>1174.45</v>
      </c>
      <c r="I41" s="2">
        <v>15035.85</v>
      </c>
      <c r="J41" s="2">
        <v>1789.35</v>
      </c>
      <c r="K41" s="2">
        <v>1339.12</v>
      </c>
      <c r="L41" s="2">
        <v>5356.880000000001</v>
      </c>
      <c r="M41" s="2">
        <v>8485.35</v>
      </c>
      <c r="N41" s="2">
        <v>6550.5</v>
      </c>
    </row>
    <row r="42" spans="1:14" x14ac:dyDescent="0.2">
      <c r="A42" s="4" t="s">
        <v>74</v>
      </c>
      <c r="B42" s="2" t="s">
        <v>75</v>
      </c>
      <c r="C42" s="2">
        <v>11645</v>
      </c>
      <c r="D42" s="2">
        <v>200</v>
      </c>
      <c r="E42" s="2">
        <v>801</v>
      </c>
      <c r="F42" s="2">
        <v>508.39</v>
      </c>
      <c r="G42" s="2">
        <v>283.39999999999998</v>
      </c>
      <c r="H42" s="2">
        <v>776.3</v>
      </c>
      <c r="I42" s="2">
        <v>14214.089999999998</v>
      </c>
      <c r="J42" s="2">
        <v>1606.37</v>
      </c>
      <c r="K42" s="2">
        <v>1339.12</v>
      </c>
      <c r="L42" s="2">
        <v>4116.5999999999985</v>
      </c>
      <c r="M42" s="2">
        <v>7062.0899999999983</v>
      </c>
      <c r="N42" s="2">
        <v>7152</v>
      </c>
    </row>
    <row r="43" spans="1:14" x14ac:dyDescent="0.2">
      <c r="A43" s="4" t="s">
        <v>76</v>
      </c>
      <c r="B43" s="2" t="s">
        <v>77</v>
      </c>
      <c r="C43" s="2">
        <v>11645</v>
      </c>
      <c r="D43" s="2">
        <v>400</v>
      </c>
      <c r="E43" s="2">
        <v>801</v>
      </c>
      <c r="F43" s="2">
        <v>732</v>
      </c>
      <c r="G43" s="2">
        <v>283.39999999999998</v>
      </c>
      <c r="H43" s="2">
        <v>776.3</v>
      </c>
      <c r="I43" s="2">
        <v>14637.699999999999</v>
      </c>
      <c r="J43" s="2">
        <v>1704.3</v>
      </c>
      <c r="K43" s="2">
        <v>1339.12</v>
      </c>
      <c r="L43" s="2">
        <v>6682.7799999999988</v>
      </c>
      <c r="M43" s="2">
        <v>9726.1999999999989</v>
      </c>
      <c r="N43" s="2">
        <v>4911.5</v>
      </c>
    </row>
    <row r="44" spans="1:14" x14ac:dyDescent="0.2">
      <c r="A44" s="4" t="s">
        <v>78</v>
      </c>
      <c r="B44" s="2" t="s">
        <v>79</v>
      </c>
      <c r="C44" s="2">
        <v>8448</v>
      </c>
      <c r="D44" s="2">
        <v>200</v>
      </c>
      <c r="E44" s="2">
        <v>564</v>
      </c>
      <c r="F44" s="2">
        <v>384.58</v>
      </c>
      <c r="G44" s="2">
        <v>283.39999999999998</v>
      </c>
      <c r="H44" s="2">
        <v>522.54</v>
      </c>
      <c r="I44" s="2">
        <v>10402.52</v>
      </c>
      <c r="J44" s="2">
        <v>823.29</v>
      </c>
      <c r="K44" s="2">
        <v>901.38</v>
      </c>
      <c r="L44" s="2">
        <v>609.85000000000036</v>
      </c>
      <c r="M44" s="2">
        <v>2334.5200000000004</v>
      </c>
      <c r="N44" s="2">
        <v>8068</v>
      </c>
    </row>
    <row r="45" spans="1:14" x14ac:dyDescent="0.2">
      <c r="A45" s="4" t="s">
        <v>80</v>
      </c>
      <c r="B45" s="2" t="s">
        <v>81</v>
      </c>
      <c r="C45" s="2">
        <v>11645</v>
      </c>
      <c r="D45" s="2">
        <v>0</v>
      </c>
      <c r="E45" s="2">
        <v>801</v>
      </c>
      <c r="F45" s="2">
        <v>732</v>
      </c>
      <c r="G45" s="2">
        <v>283.39999999999998</v>
      </c>
      <c r="H45" s="2">
        <v>0</v>
      </c>
      <c r="I45" s="2">
        <v>13461.4</v>
      </c>
      <c r="J45" s="2">
        <v>1453.04</v>
      </c>
      <c r="K45" s="2">
        <v>1339.12</v>
      </c>
      <c r="L45" s="2">
        <v>3620.74</v>
      </c>
      <c r="M45" s="2">
        <v>6412.9</v>
      </c>
      <c r="N45" s="2">
        <v>7048.5</v>
      </c>
    </row>
    <row r="46" spans="1:14" x14ac:dyDescent="0.2">
      <c r="A46" s="4" t="s">
        <v>82</v>
      </c>
      <c r="B46" s="2" t="s">
        <v>83</v>
      </c>
      <c r="C46" s="2">
        <v>11645</v>
      </c>
      <c r="D46" s="2">
        <v>200</v>
      </c>
      <c r="E46" s="2">
        <v>801</v>
      </c>
      <c r="F46" s="2">
        <v>732</v>
      </c>
      <c r="G46" s="2">
        <v>0</v>
      </c>
      <c r="H46" s="2">
        <v>6376.75</v>
      </c>
      <c r="I46" s="2">
        <v>19754.75</v>
      </c>
      <c r="J46" s="2">
        <v>2414.4499999999998</v>
      </c>
      <c r="K46" s="2">
        <v>1339.12</v>
      </c>
      <c r="L46" s="2">
        <v>6188.68</v>
      </c>
      <c r="M46" s="2">
        <v>9942.25</v>
      </c>
      <c r="N46" s="2">
        <v>9812.5</v>
      </c>
    </row>
    <row r="47" spans="1:14" x14ac:dyDescent="0.2">
      <c r="A47" s="4" t="s">
        <v>84</v>
      </c>
      <c r="B47" s="2" t="s">
        <v>85</v>
      </c>
      <c r="C47" s="2">
        <v>11645</v>
      </c>
      <c r="D47" s="2">
        <v>0</v>
      </c>
      <c r="E47" s="2">
        <v>801</v>
      </c>
      <c r="F47" s="2">
        <v>732</v>
      </c>
      <c r="G47" s="2">
        <v>0</v>
      </c>
      <c r="H47" s="2">
        <v>388.15</v>
      </c>
      <c r="I47" s="2">
        <v>13566.15</v>
      </c>
      <c r="J47" s="2">
        <v>1475.9</v>
      </c>
      <c r="K47" s="2">
        <v>1339.12</v>
      </c>
      <c r="L47" s="2">
        <v>3861.6299999999992</v>
      </c>
      <c r="M47" s="2">
        <v>6676.65</v>
      </c>
      <c r="N47" s="2">
        <v>6889.5</v>
      </c>
    </row>
    <row r="48" spans="1:14" x14ac:dyDescent="0.2">
      <c r="A48" s="4" t="s">
        <v>86</v>
      </c>
      <c r="B48" s="2" t="s">
        <v>87</v>
      </c>
      <c r="C48" s="2">
        <v>13806</v>
      </c>
      <c r="D48" s="2">
        <v>0</v>
      </c>
      <c r="E48" s="2">
        <v>926</v>
      </c>
      <c r="F48" s="2">
        <v>850</v>
      </c>
      <c r="G48" s="2">
        <v>0</v>
      </c>
      <c r="H48" s="2">
        <v>2070.86</v>
      </c>
      <c r="I48" s="2">
        <v>17652.86</v>
      </c>
      <c r="J48" s="2">
        <v>2154.37</v>
      </c>
      <c r="K48" s="2">
        <v>1587.66</v>
      </c>
      <c r="L48" s="2">
        <v>3134.3300000000017</v>
      </c>
      <c r="M48" s="2">
        <v>6876.3600000000015</v>
      </c>
      <c r="N48" s="2">
        <v>10776.5</v>
      </c>
    </row>
    <row r="49" spans="1:14" x14ac:dyDescent="0.2">
      <c r="A49" s="4" t="s">
        <v>88</v>
      </c>
      <c r="B49" s="2" t="s">
        <v>89</v>
      </c>
      <c r="C49" s="2">
        <v>11645</v>
      </c>
      <c r="D49" s="2">
        <v>400</v>
      </c>
      <c r="E49" s="2">
        <v>801</v>
      </c>
      <c r="F49" s="2">
        <v>732</v>
      </c>
      <c r="G49" s="2">
        <v>0</v>
      </c>
      <c r="H49" s="2">
        <v>0</v>
      </c>
      <c r="I49" s="2">
        <v>13578</v>
      </c>
      <c r="J49" s="2">
        <v>1477.96</v>
      </c>
      <c r="K49" s="2">
        <v>1339.12</v>
      </c>
      <c r="L49" s="2">
        <v>861.42000000000007</v>
      </c>
      <c r="M49" s="2">
        <v>3678.5</v>
      </c>
      <c r="N49" s="2">
        <v>9899.5</v>
      </c>
    </row>
    <row r="50" spans="1:14" x14ac:dyDescent="0.2">
      <c r="A50" s="4" t="s">
        <v>90</v>
      </c>
      <c r="B50" s="2" t="s">
        <v>91</v>
      </c>
      <c r="C50" s="2">
        <v>11988</v>
      </c>
      <c r="D50" s="2">
        <v>400</v>
      </c>
      <c r="E50" s="2">
        <v>820</v>
      </c>
      <c r="F50" s="2">
        <v>675</v>
      </c>
      <c r="G50" s="2">
        <v>0</v>
      </c>
      <c r="H50" s="2">
        <v>2930.25</v>
      </c>
      <c r="I50" s="2">
        <v>16813.25</v>
      </c>
      <c r="J50" s="2">
        <v>1916.79</v>
      </c>
      <c r="K50" s="2">
        <v>1378.56</v>
      </c>
      <c r="L50" s="2">
        <v>0.3999999999996362</v>
      </c>
      <c r="M50" s="2">
        <v>3295.7499999999995</v>
      </c>
      <c r="N50" s="2">
        <v>13517.5</v>
      </c>
    </row>
    <row r="51" spans="1:14" x14ac:dyDescent="0.2">
      <c r="A51" s="4" t="s">
        <v>92</v>
      </c>
      <c r="B51" s="2" t="s">
        <v>93</v>
      </c>
      <c r="C51" s="2">
        <v>13308</v>
      </c>
      <c r="D51" s="2">
        <v>400</v>
      </c>
      <c r="E51" s="2">
        <v>915</v>
      </c>
      <c r="F51" s="2">
        <v>836</v>
      </c>
      <c r="G51" s="2">
        <v>0</v>
      </c>
      <c r="H51" s="2">
        <v>443.59</v>
      </c>
      <c r="I51" s="2">
        <v>15902.59</v>
      </c>
      <c r="J51" s="2">
        <v>1974.53</v>
      </c>
      <c r="K51" s="2">
        <v>1530.38</v>
      </c>
      <c r="L51" s="2">
        <v>2346.1800000000003</v>
      </c>
      <c r="M51" s="2">
        <v>5851.09</v>
      </c>
      <c r="N51" s="2">
        <v>10051.5</v>
      </c>
    </row>
    <row r="52" spans="1:14" x14ac:dyDescent="0.2">
      <c r="A52" s="4" t="s">
        <v>94</v>
      </c>
      <c r="B52" s="2" t="s">
        <v>95</v>
      </c>
      <c r="C52" s="2">
        <v>15983</v>
      </c>
      <c r="D52" s="2">
        <v>400</v>
      </c>
      <c r="E52" s="2">
        <v>1093</v>
      </c>
      <c r="F52" s="2">
        <v>899</v>
      </c>
      <c r="G52" s="2">
        <v>0</v>
      </c>
      <c r="H52" s="2">
        <v>2464.02</v>
      </c>
      <c r="I52" s="2">
        <v>20839.02</v>
      </c>
      <c r="J52" s="2">
        <v>2847.9</v>
      </c>
      <c r="K52" s="2">
        <v>1838.02</v>
      </c>
      <c r="L52" s="2">
        <v>0.1000000000003638</v>
      </c>
      <c r="M52" s="2">
        <v>4686.0200000000004</v>
      </c>
      <c r="N52" s="2">
        <v>16153</v>
      </c>
    </row>
    <row r="53" spans="1:14" x14ac:dyDescent="0.2">
      <c r="A53" s="4" t="s">
        <v>96</v>
      </c>
      <c r="B53" s="2" t="s">
        <v>97</v>
      </c>
      <c r="C53" s="2">
        <v>15983</v>
      </c>
      <c r="D53" s="2">
        <v>0</v>
      </c>
      <c r="E53" s="2">
        <v>1093</v>
      </c>
      <c r="F53" s="2">
        <v>899</v>
      </c>
      <c r="G53" s="2">
        <v>0</v>
      </c>
      <c r="H53" s="2">
        <v>2464.02</v>
      </c>
      <c r="I53" s="2">
        <v>20439.02</v>
      </c>
      <c r="J53" s="2">
        <v>2762.46</v>
      </c>
      <c r="K53" s="2">
        <v>1838.02</v>
      </c>
      <c r="L53" s="2">
        <v>4.0000000000873115E-2</v>
      </c>
      <c r="M53" s="2">
        <v>4600.5200000000004</v>
      </c>
      <c r="N53" s="2">
        <v>15838.5</v>
      </c>
    </row>
    <row r="54" spans="1:14" x14ac:dyDescent="0.2">
      <c r="A54" s="4" t="s">
        <v>98</v>
      </c>
      <c r="B54" s="2" t="s">
        <v>99</v>
      </c>
      <c r="C54" s="2">
        <v>8448</v>
      </c>
      <c r="D54" s="2">
        <v>400</v>
      </c>
      <c r="E54" s="2">
        <v>564</v>
      </c>
      <c r="F54" s="2">
        <v>461.5</v>
      </c>
      <c r="G54" s="2">
        <v>0</v>
      </c>
      <c r="H54" s="2">
        <v>0</v>
      </c>
      <c r="I54" s="2">
        <v>9873.5</v>
      </c>
      <c r="J54" s="2">
        <v>823.6</v>
      </c>
      <c r="K54" s="2">
        <v>971.52</v>
      </c>
      <c r="L54" s="2">
        <v>0.38000000000010914</v>
      </c>
      <c r="M54" s="2">
        <v>1795.5</v>
      </c>
      <c r="N54" s="2">
        <v>8078</v>
      </c>
    </row>
    <row r="55" spans="1:14" s="12" customFormat="1" x14ac:dyDescent="0.2">
      <c r="A55" s="11"/>
      <c r="C55" s="12" t="s">
        <v>39</v>
      </c>
      <c r="D55" s="12" t="s">
        <v>39</v>
      </c>
      <c r="E55" s="12" t="s">
        <v>39</v>
      </c>
      <c r="F55" s="12" t="s">
        <v>39</v>
      </c>
      <c r="G55" s="12" t="s">
        <v>39</v>
      </c>
      <c r="H55" s="12" t="s">
        <v>39</v>
      </c>
      <c r="I55" s="12" t="s">
        <v>39</v>
      </c>
      <c r="J55" s="12" t="s">
        <v>39</v>
      </c>
      <c r="K55" s="12" t="s">
        <v>39</v>
      </c>
      <c r="L55" s="12" t="s">
        <v>39</v>
      </c>
      <c r="M55" s="12" t="s">
        <v>39</v>
      </c>
      <c r="N55" s="12" t="s">
        <v>39</v>
      </c>
    </row>
    <row r="57" spans="1:14" x14ac:dyDescent="0.2">
      <c r="A57" s="10" t="s">
        <v>100</v>
      </c>
    </row>
    <row r="58" spans="1:14" x14ac:dyDescent="0.2">
      <c r="A58" s="4" t="s">
        <v>101</v>
      </c>
      <c r="B58" s="2" t="s">
        <v>102</v>
      </c>
      <c r="C58" s="2">
        <v>29714</v>
      </c>
      <c r="D58" s="2">
        <v>0</v>
      </c>
      <c r="E58" s="2">
        <v>1465</v>
      </c>
      <c r="F58" s="2">
        <v>1107</v>
      </c>
      <c r="G58" s="2">
        <v>850.2</v>
      </c>
      <c r="H58" s="2">
        <v>0</v>
      </c>
      <c r="I58" s="2">
        <v>33136.199999999997</v>
      </c>
      <c r="J58" s="2">
        <v>5796.12</v>
      </c>
      <c r="K58" s="2">
        <v>3417.08</v>
      </c>
      <c r="L58" s="2">
        <v>0</v>
      </c>
      <c r="M58" s="2">
        <v>9213.2000000000007</v>
      </c>
      <c r="N58" s="2">
        <v>23923</v>
      </c>
    </row>
    <row r="59" spans="1:14" x14ac:dyDescent="0.2">
      <c r="A59" s="4" t="s">
        <v>103</v>
      </c>
      <c r="B59" s="13" t="s">
        <v>104</v>
      </c>
      <c r="C59" s="2">
        <v>13806</v>
      </c>
      <c r="D59" s="2">
        <v>400</v>
      </c>
      <c r="E59" s="2">
        <v>926</v>
      </c>
      <c r="F59" s="2">
        <v>850</v>
      </c>
      <c r="G59" s="2">
        <v>0</v>
      </c>
      <c r="H59" s="2">
        <v>2301</v>
      </c>
      <c r="I59" s="2">
        <v>18283</v>
      </c>
      <c r="J59" s="2">
        <v>2301.3200000000002</v>
      </c>
      <c r="K59" s="2">
        <v>1587.7</v>
      </c>
      <c r="L59" s="2">
        <v>-2.0000000000436557E-2</v>
      </c>
      <c r="M59" s="2">
        <v>3889</v>
      </c>
      <c r="N59" s="2">
        <v>14394</v>
      </c>
    </row>
    <row r="60" spans="1:14" x14ac:dyDescent="0.2">
      <c r="A60" s="4" t="s">
        <v>105</v>
      </c>
      <c r="B60" s="13" t="s">
        <v>106</v>
      </c>
      <c r="C60" s="2">
        <v>11988</v>
      </c>
      <c r="D60" s="2">
        <v>0</v>
      </c>
      <c r="E60" s="2">
        <v>820</v>
      </c>
      <c r="F60" s="2">
        <v>675</v>
      </c>
      <c r="G60" s="2">
        <v>0</v>
      </c>
      <c r="H60" s="2">
        <v>1997.9</v>
      </c>
      <c r="I60" s="2">
        <v>15480.9</v>
      </c>
      <c r="J60" s="2">
        <v>1694.55</v>
      </c>
      <c r="K60" s="2">
        <v>1378.56</v>
      </c>
      <c r="L60" s="2">
        <v>2449.2900000000009</v>
      </c>
      <c r="M60" s="2">
        <v>5522.4000000000005</v>
      </c>
      <c r="N60" s="2">
        <v>9958.5</v>
      </c>
    </row>
    <row r="61" spans="1:14" x14ac:dyDescent="0.2">
      <c r="A61" s="4" t="s">
        <v>107</v>
      </c>
      <c r="B61" s="13" t="s">
        <v>108</v>
      </c>
      <c r="C61" s="2">
        <v>16896</v>
      </c>
      <c r="D61" s="2">
        <v>400</v>
      </c>
      <c r="E61" s="2">
        <v>1128</v>
      </c>
      <c r="F61" s="2">
        <v>923</v>
      </c>
      <c r="G61" s="2">
        <v>0</v>
      </c>
      <c r="H61" s="2">
        <v>2816.06</v>
      </c>
      <c r="I61" s="2">
        <v>22163.06</v>
      </c>
      <c r="J61" s="2">
        <v>3110.91</v>
      </c>
      <c r="K61" s="2">
        <v>1943.08</v>
      </c>
      <c r="L61" s="2">
        <v>1553.5699999999997</v>
      </c>
      <c r="M61" s="2">
        <v>6607.5599999999995</v>
      </c>
      <c r="N61" s="2">
        <v>15555.5</v>
      </c>
    </row>
    <row r="62" spans="1:14" x14ac:dyDescent="0.2">
      <c r="A62" s="4" t="s">
        <v>109</v>
      </c>
      <c r="B62" s="13" t="s">
        <v>110</v>
      </c>
      <c r="C62" s="2">
        <v>5721</v>
      </c>
      <c r="D62" s="2">
        <v>0</v>
      </c>
      <c r="E62" s="2">
        <v>478.5</v>
      </c>
      <c r="F62" s="2">
        <v>440.5</v>
      </c>
      <c r="G62" s="2">
        <v>0</v>
      </c>
      <c r="H62" s="2">
        <v>28461.23</v>
      </c>
      <c r="I62" s="2">
        <v>35101.229999999996</v>
      </c>
      <c r="J62" s="2">
        <f>1381.04+4141.25</f>
        <v>5522.29</v>
      </c>
      <c r="K62" s="2">
        <v>657.92</v>
      </c>
      <c r="L62" s="2">
        <v>3647.5199999999968</v>
      </c>
      <c r="M62" s="2">
        <v>9827.7299999999959</v>
      </c>
      <c r="N62" s="2">
        <v>25273.5</v>
      </c>
    </row>
    <row r="63" spans="1:14" x14ac:dyDescent="0.2">
      <c r="A63" s="4" t="s">
        <v>111</v>
      </c>
      <c r="B63" s="13" t="s">
        <v>112</v>
      </c>
      <c r="C63" s="2">
        <v>14937</v>
      </c>
      <c r="D63" s="2">
        <v>400</v>
      </c>
      <c r="E63" s="2">
        <v>957</v>
      </c>
      <c r="F63" s="2">
        <v>881</v>
      </c>
      <c r="G63" s="2">
        <v>0</v>
      </c>
      <c r="H63" s="2">
        <v>0</v>
      </c>
      <c r="I63" s="2">
        <v>17175</v>
      </c>
      <c r="J63" s="2">
        <v>2246.3200000000002</v>
      </c>
      <c r="K63" s="2">
        <v>1717.72</v>
      </c>
      <c r="L63" s="2">
        <v>7189.4599999999991</v>
      </c>
      <c r="M63" s="2">
        <v>11153.5</v>
      </c>
      <c r="N63" s="2">
        <v>6021.5</v>
      </c>
    </row>
    <row r="64" spans="1:14" x14ac:dyDescent="0.2">
      <c r="A64" s="4" t="s">
        <v>113</v>
      </c>
      <c r="B64" s="13" t="s">
        <v>114</v>
      </c>
      <c r="C64" s="2">
        <v>12319</v>
      </c>
      <c r="D64" s="2">
        <v>0</v>
      </c>
      <c r="E64" s="2">
        <v>788</v>
      </c>
      <c r="F64" s="2">
        <v>645</v>
      </c>
      <c r="G64" s="2">
        <v>0</v>
      </c>
      <c r="H64" s="2">
        <v>0</v>
      </c>
      <c r="I64" s="2">
        <v>13752</v>
      </c>
      <c r="J64" s="2">
        <v>1515.14</v>
      </c>
      <c r="K64" s="2">
        <v>1416.64</v>
      </c>
      <c r="L64" s="2">
        <v>1791.2199999999993</v>
      </c>
      <c r="M64" s="2">
        <v>4723</v>
      </c>
      <c r="N64" s="2">
        <v>9029</v>
      </c>
    </row>
    <row r="65" spans="1:14" x14ac:dyDescent="0.2">
      <c r="A65" s="4" t="s">
        <v>115</v>
      </c>
      <c r="B65" s="13" t="s">
        <v>116</v>
      </c>
      <c r="C65" s="2">
        <v>11929</v>
      </c>
      <c r="D65" s="2">
        <v>0</v>
      </c>
      <c r="E65" s="2">
        <v>737</v>
      </c>
      <c r="F65" s="2">
        <v>675</v>
      </c>
      <c r="G65" s="2">
        <v>0</v>
      </c>
      <c r="H65" s="2">
        <v>0</v>
      </c>
      <c r="I65" s="2">
        <v>13341</v>
      </c>
      <c r="J65" s="2">
        <v>1425.18</v>
      </c>
      <c r="K65" s="2">
        <v>1371.86</v>
      </c>
      <c r="L65" s="2">
        <v>10.959999999999127</v>
      </c>
      <c r="M65" s="2">
        <v>2807.9999999999991</v>
      </c>
      <c r="N65" s="2">
        <v>10533</v>
      </c>
    </row>
    <row r="66" spans="1:14" x14ac:dyDescent="0.2">
      <c r="A66" s="4" t="s">
        <v>117</v>
      </c>
      <c r="B66" s="13" t="s">
        <v>118</v>
      </c>
      <c r="C66" s="2">
        <v>11988</v>
      </c>
      <c r="D66" s="2">
        <v>0</v>
      </c>
      <c r="E66" s="2">
        <v>820</v>
      </c>
      <c r="F66" s="2">
        <v>675</v>
      </c>
      <c r="G66" s="2">
        <v>0</v>
      </c>
      <c r="H66" s="2">
        <v>0</v>
      </c>
      <c r="I66" s="2">
        <v>13483</v>
      </c>
      <c r="J66" s="2">
        <v>1457.76</v>
      </c>
      <c r="K66" s="2">
        <v>1378.62</v>
      </c>
      <c r="L66" s="2">
        <v>0.11999999999898137</v>
      </c>
      <c r="M66" s="2">
        <v>2836.4999999999991</v>
      </c>
      <c r="N66" s="2">
        <v>10646.5</v>
      </c>
    </row>
    <row r="67" spans="1:14" x14ac:dyDescent="0.2">
      <c r="A67" s="4" t="s">
        <v>119</v>
      </c>
      <c r="B67" s="13" t="s">
        <v>120</v>
      </c>
      <c r="C67" s="2">
        <v>11988</v>
      </c>
      <c r="D67" s="2">
        <v>400</v>
      </c>
      <c r="E67" s="2">
        <v>820</v>
      </c>
      <c r="F67" s="2">
        <v>675</v>
      </c>
      <c r="G67" s="2">
        <v>0</v>
      </c>
      <c r="H67" s="2">
        <v>5394.6</v>
      </c>
      <c r="I67" s="2">
        <v>19277.599999999999</v>
      </c>
      <c r="J67" s="2">
        <v>2312.64</v>
      </c>
      <c r="K67" s="2">
        <v>1378.62</v>
      </c>
      <c r="L67" s="2">
        <v>0.33999999999832653</v>
      </c>
      <c r="M67" s="2">
        <v>3691.5999999999981</v>
      </c>
      <c r="N67" s="2">
        <v>15586</v>
      </c>
    </row>
    <row r="68" spans="1:14" x14ac:dyDescent="0.2">
      <c r="A68" s="4" t="s">
        <v>121</v>
      </c>
      <c r="B68" s="13" t="s">
        <v>122</v>
      </c>
      <c r="C68" s="2">
        <v>11442</v>
      </c>
      <c r="D68" s="2">
        <v>200</v>
      </c>
      <c r="E68" s="2">
        <v>784</v>
      </c>
      <c r="F68" s="2">
        <v>664</v>
      </c>
      <c r="G68" s="2">
        <v>0</v>
      </c>
      <c r="H68" s="2">
        <v>0</v>
      </c>
      <c r="I68" s="2">
        <v>13090</v>
      </c>
      <c r="J68" s="2">
        <v>1376.02</v>
      </c>
      <c r="K68" s="2">
        <v>1315.84</v>
      </c>
      <c r="L68" s="2">
        <v>15.139999999999418</v>
      </c>
      <c r="M68" s="2">
        <v>2706.9999999999991</v>
      </c>
      <c r="N68" s="2">
        <v>10383</v>
      </c>
    </row>
    <row r="69" spans="1:14" x14ac:dyDescent="0.2">
      <c r="A69" s="4" t="s">
        <v>123</v>
      </c>
      <c r="B69" s="13" t="s">
        <v>124</v>
      </c>
      <c r="C69" s="2">
        <v>7468.5</v>
      </c>
      <c r="D69" s="2">
        <v>0</v>
      </c>
      <c r="E69" s="2">
        <v>478.5</v>
      </c>
      <c r="F69" s="2">
        <v>440.5</v>
      </c>
      <c r="G69" s="2">
        <v>0</v>
      </c>
      <c r="H69" s="2">
        <v>0</v>
      </c>
      <c r="I69" s="2">
        <v>8387.5</v>
      </c>
      <c r="J69" s="2">
        <v>1080.47</v>
      </c>
      <c r="K69" s="2">
        <v>858.88</v>
      </c>
      <c r="L69" s="2">
        <v>0.1499999999996362</v>
      </c>
      <c r="M69" s="2">
        <v>1939.4999999999995</v>
      </c>
      <c r="N69" s="2">
        <v>6448</v>
      </c>
    </row>
    <row r="70" spans="1:14" s="12" customFormat="1" x14ac:dyDescent="0.2">
      <c r="A70" s="11"/>
      <c r="B70" s="16"/>
      <c r="C70" s="12" t="s">
        <v>39</v>
      </c>
      <c r="D70" s="12" t="s">
        <v>39</v>
      </c>
      <c r="E70" s="12" t="s">
        <v>39</v>
      </c>
      <c r="F70" s="12" t="s">
        <v>39</v>
      </c>
      <c r="G70" s="12" t="s">
        <v>39</v>
      </c>
      <c r="H70" s="12" t="s">
        <v>39</v>
      </c>
      <c r="I70" s="12" t="s">
        <v>39</v>
      </c>
      <c r="J70" s="12" t="s">
        <v>39</v>
      </c>
      <c r="K70" s="12" t="s">
        <v>39</v>
      </c>
      <c r="L70" s="12" t="s">
        <v>39</v>
      </c>
      <c r="M70" s="12" t="s">
        <v>39</v>
      </c>
      <c r="N70" s="12" t="s">
        <v>39</v>
      </c>
    </row>
    <row r="71" spans="1:14" x14ac:dyDescent="0.2">
      <c r="B71" s="13"/>
    </row>
    <row r="72" spans="1:14" x14ac:dyDescent="0.2">
      <c r="A72" s="10" t="s">
        <v>125</v>
      </c>
      <c r="B72" s="13"/>
    </row>
    <row r="73" spans="1:14" x14ac:dyDescent="0.2">
      <c r="A73" s="4" t="s">
        <v>126</v>
      </c>
      <c r="B73" s="13" t="s">
        <v>127</v>
      </c>
      <c r="C73" s="13">
        <v>11442</v>
      </c>
      <c r="D73" s="2">
        <v>400</v>
      </c>
      <c r="E73" s="2">
        <v>784</v>
      </c>
      <c r="F73" s="2">
        <v>664</v>
      </c>
      <c r="G73" s="2">
        <v>708.5</v>
      </c>
      <c r="H73" s="2">
        <v>381.36</v>
      </c>
      <c r="I73" s="2">
        <v>14379.86</v>
      </c>
      <c r="J73" s="2">
        <v>1608.35</v>
      </c>
      <c r="K73" s="2">
        <v>1315.7</v>
      </c>
      <c r="L73" s="2">
        <v>1.3100000000013097</v>
      </c>
      <c r="M73" s="2">
        <v>2925.3600000000015</v>
      </c>
      <c r="N73" s="2">
        <v>11454.5</v>
      </c>
    </row>
    <row r="74" spans="1:14" x14ac:dyDescent="0.2">
      <c r="A74" s="4" t="s">
        <v>128</v>
      </c>
      <c r="B74" s="13" t="s">
        <v>129</v>
      </c>
      <c r="C74" s="13">
        <v>12673</v>
      </c>
      <c r="D74" s="2">
        <v>400</v>
      </c>
      <c r="E74" s="2">
        <v>846</v>
      </c>
      <c r="F74" s="2">
        <v>692</v>
      </c>
      <c r="G74" s="2">
        <v>708.5</v>
      </c>
      <c r="H74" s="2">
        <v>2112</v>
      </c>
      <c r="I74" s="2">
        <v>17431.5</v>
      </c>
      <c r="J74" s="2">
        <v>2115.0100000000002</v>
      </c>
      <c r="K74" s="2">
        <v>1457.28</v>
      </c>
      <c r="L74" s="2">
        <v>909.20999999999913</v>
      </c>
      <c r="M74" s="2">
        <v>4481.4999999999991</v>
      </c>
      <c r="N74" s="2">
        <v>12950</v>
      </c>
    </row>
    <row r="75" spans="1:14" x14ac:dyDescent="0.2">
      <c r="A75" s="4" t="s">
        <v>130</v>
      </c>
      <c r="B75" s="13" t="s">
        <v>131</v>
      </c>
      <c r="C75" s="13">
        <v>11442</v>
      </c>
      <c r="D75" s="2">
        <v>200</v>
      </c>
      <c r="E75" s="2">
        <v>784</v>
      </c>
      <c r="F75" s="2">
        <v>664</v>
      </c>
      <c r="G75" s="2">
        <v>0</v>
      </c>
      <c r="H75" s="2">
        <v>1589</v>
      </c>
      <c r="I75" s="2">
        <v>14679</v>
      </c>
      <c r="J75" s="2">
        <v>1576.53</v>
      </c>
      <c r="K75" s="2">
        <v>1315.7</v>
      </c>
      <c r="L75" s="2">
        <v>5182.2700000000004</v>
      </c>
      <c r="M75" s="2">
        <v>8074.5</v>
      </c>
      <c r="N75" s="2">
        <v>6604.5</v>
      </c>
    </row>
    <row r="76" spans="1:14" x14ac:dyDescent="0.2">
      <c r="A76" s="4" t="s">
        <v>132</v>
      </c>
      <c r="B76" s="13" t="s">
        <v>133</v>
      </c>
      <c r="C76" s="13">
        <v>11442</v>
      </c>
      <c r="D76" s="2">
        <v>0</v>
      </c>
      <c r="E76" s="2">
        <v>784</v>
      </c>
      <c r="F76" s="2">
        <v>0</v>
      </c>
      <c r="G76" s="2">
        <v>0</v>
      </c>
      <c r="H76" s="2">
        <v>0</v>
      </c>
      <c r="I76" s="2">
        <v>12226</v>
      </c>
      <c r="J76" s="2">
        <v>1222.74</v>
      </c>
      <c r="K76" s="2">
        <v>1315.7</v>
      </c>
      <c r="L76" s="2">
        <v>1.0599999999994907</v>
      </c>
      <c r="M76" s="2">
        <v>2539.4999999999995</v>
      </c>
      <c r="N76" s="2">
        <v>9686.5</v>
      </c>
    </row>
    <row r="77" spans="1:14" x14ac:dyDescent="0.2">
      <c r="A77" s="4" t="s">
        <v>134</v>
      </c>
      <c r="B77" s="13" t="s">
        <v>135</v>
      </c>
      <c r="C77" s="13">
        <v>11442</v>
      </c>
      <c r="D77" s="2">
        <v>400</v>
      </c>
      <c r="E77" s="2">
        <v>784</v>
      </c>
      <c r="F77" s="2">
        <v>664</v>
      </c>
      <c r="G77" s="2">
        <v>0</v>
      </c>
      <c r="H77" s="2">
        <v>1906.8</v>
      </c>
      <c r="I77" s="2">
        <v>15196.8</v>
      </c>
      <c r="J77" s="2">
        <v>1653.19</v>
      </c>
      <c r="K77" s="2">
        <v>1315.7</v>
      </c>
      <c r="L77" s="2">
        <v>1.4099999999998545</v>
      </c>
      <c r="M77" s="2">
        <v>2970.3</v>
      </c>
      <c r="N77" s="2">
        <v>12226.5</v>
      </c>
    </row>
    <row r="78" spans="1:14" x14ac:dyDescent="0.2">
      <c r="A78" s="4" t="s">
        <v>136</v>
      </c>
      <c r="B78" s="13" t="s">
        <v>137</v>
      </c>
      <c r="C78" s="2">
        <v>11442</v>
      </c>
      <c r="D78" s="2">
        <v>400</v>
      </c>
      <c r="E78" s="2">
        <v>784</v>
      </c>
      <c r="F78" s="2">
        <v>664</v>
      </c>
      <c r="G78" s="2">
        <v>0</v>
      </c>
      <c r="H78" s="2">
        <v>1334.76</v>
      </c>
      <c r="I78" s="2">
        <v>14624.76</v>
      </c>
      <c r="J78" s="2">
        <v>1569.02</v>
      </c>
      <c r="K78" s="2">
        <v>1315.7</v>
      </c>
      <c r="L78" s="2">
        <v>1.0400000000008731</v>
      </c>
      <c r="M78" s="2">
        <v>2885.7600000000011</v>
      </c>
      <c r="N78" s="2">
        <v>11739</v>
      </c>
    </row>
    <row r="79" spans="1:14" s="12" customFormat="1" x14ac:dyDescent="0.2">
      <c r="A79" s="11"/>
      <c r="B79" s="16"/>
      <c r="C79" s="12" t="s">
        <v>39</v>
      </c>
      <c r="D79" s="12" t="s">
        <v>39</v>
      </c>
      <c r="E79" s="12" t="s">
        <v>39</v>
      </c>
      <c r="F79" s="12" t="s">
        <v>39</v>
      </c>
      <c r="G79" s="12" t="s">
        <v>39</v>
      </c>
      <c r="H79" s="12" t="s">
        <v>39</v>
      </c>
      <c r="I79" s="12" t="s">
        <v>39</v>
      </c>
      <c r="J79" s="12" t="s">
        <v>39</v>
      </c>
      <c r="K79" s="12" t="s">
        <v>39</v>
      </c>
      <c r="L79" s="12" t="s">
        <v>39</v>
      </c>
      <c r="M79" s="12" t="s">
        <v>39</v>
      </c>
      <c r="N79" s="12" t="s">
        <v>39</v>
      </c>
    </row>
    <row r="80" spans="1:14" x14ac:dyDescent="0.2">
      <c r="B80" s="13"/>
    </row>
    <row r="81" spans="1:14" x14ac:dyDescent="0.2">
      <c r="A81" s="10" t="s">
        <v>138</v>
      </c>
      <c r="B81" s="13"/>
    </row>
    <row r="82" spans="1:14" x14ac:dyDescent="0.2">
      <c r="A82" s="4" t="s">
        <v>139</v>
      </c>
      <c r="B82" s="13" t="s">
        <v>140</v>
      </c>
      <c r="C82" s="2">
        <v>11442</v>
      </c>
      <c r="D82" s="2">
        <v>200</v>
      </c>
      <c r="E82" s="2">
        <v>784</v>
      </c>
      <c r="F82" s="2">
        <v>664</v>
      </c>
      <c r="G82" s="2">
        <v>708.5</v>
      </c>
      <c r="H82" s="2">
        <v>0</v>
      </c>
      <c r="I82" s="2">
        <v>13798.5</v>
      </c>
      <c r="J82" s="2">
        <v>1524.9</v>
      </c>
      <c r="K82" s="2">
        <v>1315.7</v>
      </c>
      <c r="L82" s="2">
        <v>1.3999999999996362</v>
      </c>
      <c r="M82" s="2">
        <v>2842</v>
      </c>
      <c r="N82" s="2">
        <v>10956.5</v>
      </c>
    </row>
    <row r="83" spans="1:14" x14ac:dyDescent="0.2">
      <c r="A83" s="4" t="s">
        <v>141</v>
      </c>
      <c r="B83" s="13" t="s">
        <v>142</v>
      </c>
      <c r="C83" s="2">
        <v>11442</v>
      </c>
      <c r="D83" s="2">
        <v>400</v>
      </c>
      <c r="E83" s="2">
        <v>784</v>
      </c>
      <c r="F83" s="2">
        <v>499</v>
      </c>
      <c r="G83" s="2">
        <v>0</v>
      </c>
      <c r="H83" s="2">
        <v>1906.8</v>
      </c>
      <c r="I83" s="2">
        <v>15031.8</v>
      </c>
      <c r="J83" s="2">
        <v>1596.9</v>
      </c>
      <c r="K83" s="2">
        <v>1315.7</v>
      </c>
      <c r="L83" s="2">
        <v>1.1999999999989086</v>
      </c>
      <c r="M83" s="2">
        <v>2913.7999999999993</v>
      </c>
      <c r="N83" s="2">
        <v>12118</v>
      </c>
    </row>
    <row r="84" spans="1:14" x14ac:dyDescent="0.2">
      <c r="A84" s="4" t="s">
        <v>143</v>
      </c>
      <c r="B84" s="13" t="s">
        <v>144</v>
      </c>
      <c r="C84" s="2">
        <v>11442</v>
      </c>
      <c r="D84" s="2">
        <v>200</v>
      </c>
      <c r="E84" s="2">
        <v>784</v>
      </c>
      <c r="F84" s="2">
        <v>664</v>
      </c>
      <c r="G84" s="2">
        <v>0</v>
      </c>
      <c r="H84" s="2">
        <v>1906.8</v>
      </c>
      <c r="I84" s="2">
        <v>14996.8</v>
      </c>
      <c r="J84" s="2">
        <v>1610.47</v>
      </c>
      <c r="K84" s="2">
        <v>1315.7</v>
      </c>
      <c r="L84" s="2">
        <v>1.1299999999991996</v>
      </c>
      <c r="M84" s="2">
        <v>2927.2999999999993</v>
      </c>
      <c r="N84" s="2">
        <v>12069.5</v>
      </c>
    </row>
    <row r="85" spans="1:14" x14ac:dyDescent="0.2">
      <c r="A85" s="4" t="s">
        <v>145</v>
      </c>
      <c r="B85" s="13" t="s">
        <v>146</v>
      </c>
      <c r="C85" s="2">
        <v>11442</v>
      </c>
      <c r="D85" s="2">
        <v>0</v>
      </c>
      <c r="E85" s="2">
        <v>784</v>
      </c>
      <c r="F85" s="2">
        <v>664</v>
      </c>
      <c r="G85" s="2">
        <v>0</v>
      </c>
      <c r="H85" s="2">
        <v>1906.8</v>
      </c>
      <c r="I85" s="2">
        <v>14796.8</v>
      </c>
      <c r="J85" s="2">
        <v>1567.75</v>
      </c>
      <c r="K85" s="2">
        <v>1315.7</v>
      </c>
      <c r="L85" s="2">
        <v>0.84999999999854481</v>
      </c>
      <c r="M85" s="2">
        <v>2884.2999999999984</v>
      </c>
      <c r="N85" s="2">
        <v>11912.5</v>
      </c>
    </row>
    <row r="86" spans="1:14" x14ac:dyDescent="0.2">
      <c r="A86" s="4" t="s">
        <v>147</v>
      </c>
      <c r="B86" s="13" t="s">
        <v>148</v>
      </c>
      <c r="C86" s="2">
        <v>11442</v>
      </c>
      <c r="D86" s="2">
        <v>200</v>
      </c>
      <c r="E86" s="2">
        <v>784</v>
      </c>
      <c r="F86" s="2">
        <v>664</v>
      </c>
      <c r="G86" s="2">
        <v>0</v>
      </c>
      <c r="H86" s="2">
        <v>1906.8</v>
      </c>
      <c r="I86" s="2">
        <v>14996.8</v>
      </c>
      <c r="J86" s="2">
        <v>1610.47</v>
      </c>
      <c r="K86" s="2">
        <v>1315.7</v>
      </c>
      <c r="L86" s="2">
        <v>1567.1299999999992</v>
      </c>
      <c r="M86" s="2">
        <v>4493.2999999999993</v>
      </c>
      <c r="N86" s="2">
        <v>10503.5</v>
      </c>
    </row>
    <row r="87" spans="1:14" x14ac:dyDescent="0.2">
      <c r="A87" s="4" t="s">
        <v>149</v>
      </c>
      <c r="B87" s="13" t="s">
        <v>150</v>
      </c>
      <c r="C87" s="2">
        <v>11442</v>
      </c>
      <c r="D87" s="2">
        <v>200</v>
      </c>
      <c r="E87" s="2">
        <v>784</v>
      </c>
      <c r="F87" s="2">
        <v>664</v>
      </c>
      <c r="G87" s="2">
        <v>0</v>
      </c>
      <c r="H87" s="2">
        <v>1906.8</v>
      </c>
      <c r="I87" s="2">
        <v>14996.8</v>
      </c>
      <c r="J87" s="2">
        <v>1604.37</v>
      </c>
      <c r="K87" s="2">
        <v>1315.7</v>
      </c>
      <c r="L87" s="2">
        <v>1.2299999999995634</v>
      </c>
      <c r="M87" s="2">
        <v>2921.2999999999993</v>
      </c>
      <c r="N87" s="2">
        <v>12075.5</v>
      </c>
    </row>
    <row r="88" spans="1:14" x14ac:dyDescent="0.2">
      <c r="A88" s="4" t="s">
        <v>151</v>
      </c>
      <c r="B88" s="13" t="s">
        <v>152</v>
      </c>
      <c r="C88" s="2">
        <v>11442</v>
      </c>
      <c r="D88" s="2">
        <v>0</v>
      </c>
      <c r="E88" s="2">
        <v>784</v>
      </c>
      <c r="F88" s="2">
        <v>664</v>
      </c>
      <c r="G88" s="2">
        <v>0</v>
      </c>
      <c r="H88" s="2">
        <v>1906.8</v>
      </c>
      <c r="I88" s="2">
        <v>14796.8</v>
      </c>
      <c r="J88" s="2">
        <v>1560.96</v>
      </c>
      <c r="K88" s="2">
        <v>1315.7</v>
      </c>
      <c r="L88" s="2">
        <v>1.1399999999994179</v>
      </c>
      <c r="M88" s="2">
        <v>2877.7999999999993</v>
      </c>
      <c r="N88" s="2">
        <v>11919</v>
      </c>
    </row>
    <row r="89" spans="1:14" x14ac:dyDescent="0.2">
      <c r="A89" s="4" t="s">
        <v>153</v>
      </c>
      <c r="B89" s="13" t="s">
        <v>154</v>
      </c>
      <c r="C89" s="2">
        <v>11442</v>
      </c>
      <c r="D89" s="2">
        <v>200</v>
      </c>
      <c r="E89" s="2">
        <v>784</v>
      </c>
      <c r="F89" s="2">
        <v>664</v>
      </c>
      <c r="G89" s="2">
        <v>0</v>
      </c>
      <c r="H89" s="2">
        <v>715.13</v>
      </c>
      <c r="I89" s="2">
        <v>13805.13</v>
      </c>
      <c r="J89" s="2">
        <v>1455.63</v>
      </c>
      <c r="K89" s="2">
        <v>1315.84</v>
      </c>
      <c r="L89" s="2">
        <v>0.15999999999985448</v>
      </c>
      <c r="M89" s="2">
        <v>2771.63</v>
      </c>
      <c r="N89" s="2">
        <v>11033.5</v>
      </c>
    </row>
    <row r="90" spans="1:14" x14ac:dyDescent="0.2">
      <c r="A90" s="4" t="s">
        <v>155</v>
      </c>
      <c r="B90" s="13" t="s">
        <v>156</v>
      </c>
      <c r="C90" s="2">
        <v>12673</v>
      </c>
      <c r="D90" s="2">
        <v>0</v>
      </c>
      <c r="E90" s="2">
        <v>846</v>
      </c>
      <c r="F90" s="2">
        <v>692</v>
      </c>
      <c r="G90" s="2">
        <v>0</v>
      </c>
      <c r="H90" s="2">
        <v>0</v>
      </c>
      <c r="I90" s="2">
        <v>14211</v>
      </c>
      <c r="J90" s="2">
        <v>1613.24</v>
      </c>
      <c r="K90" s="2">
        <v>1457.38</v>
      </c>
      <c r="L90" s="2">
        <v>-0.11999999999898137</v>
      </c>
      <c r="M90" s="2">
        <v>3070.5000000000009</v>
      </c>
      <c r="N90" s="2">
        <v>11140.5</v>
      </c>
    </row>
    <row r="91" spans="1:14" s="12" customFormat="1" x14ac:dyDescent="0.2">
      <c r="A91" s="11"/>
      <c r="B91" s="16"/>
      <c r="C91" s="12" t="s">
        <v>39</v>
      </c>
      <c r="D91" s="12" t="s">
        <v>39</v>
      </c>
      <c r="E91" s="12" t="s">
        <v>39</v>
      </c>
      <c r="F91" s="12" t="s">
        <v>39</v>
      </c>
      <c r="G91" s="12" t="s">
        <v>39</v>
      </c>
      <c r="H91" s="12" t="s">
        <v>39</v>
      </c>
      <c r="I91" s="12" t="s">
        <v>39</v>
      </c>
      <c r="J91" s="12" t="s">
        <v>39</v>
      </c>
      <c r="K91" s="12" t="s">
        <v>39</v>
      </c>
      <c r="L91" s="12" t="s">
        <v>39</v>
      </c>
      <c r="M91" s="12" t="s">
        <v>39</v>
      </c>
      <c r="N91" s="12" t="s">
        <v>39</v>
      </c>
    </row>
    <row r="92" spans="1:14" x14ac:dyDescent="0.2">
      <c r="B92" s="13"/>
    </row>
    <row r="93" spans="1:14" x14ac:dyDescent="0.2">
      <c r="A93" s="10" t="s">
        <v>157</v>
      </c>
      <c r="B93" s="13"/>
    </row>
    <row r="94" spans="1:14" x14ac:dyDescent="0.2">
      <c r="A94" s="4" t="s">
        <v>158</v>
      </c>
      <c r="B94" s="13" t="s">
        <v>159</v>
      </c>
      <c r="C94" s="13">
        <v>14053</v>
      </c>
      <c r="D94" s="2">
        <v>200</v>
      </c>
      <c r="E94" s="2">
        <v>815</v>
      </c>
      <c r="F94" s="2">
        <v>716</v>
      </c>
      <c r="G94" s="2">
        <v>850.2</v>
      </c>
      <c r="H94" s="2">
        <v>0</v>
      </c>
      <c r="I94" s="2">
        <v>16634.2</v>
      </c>
      <c r="J94" s="2">
        <v>2269.58</v>
      </c>
      <c r="K94" s="2">
        <v>1690.78</v>
      </c>
      <c r="L94" s="2">
        <v>1766.3400000000001</v>
      </c>
      <c r="M94" s="2">
        <v>5726.7</v>
      </c>
      <c r="N94" s="2">
        <v>10907.5</v>
      </c>
    </row>
    <row r="95" spans="1:14" x14ac:dyDescent="0.2">
      <c r="A95" s="4" t="s">
        <v>160</v>
      </c>
      <c r="B95" s="13" t="s">
        <v>161</v>
      </c>
      <c r="C95" s="13">
        <v>12847</v>
      </c>
      <c r="D95" s="2">
        <v>200</v>
      </c>
      <c r="E95" s="2">
        <v>815</v>
      </c>
      <c r="F95" s="2">
        <v>716</v>
      </c>
      <c r="G95" s="2">
        <v>566.79999999999995</v>
      </c>
      <c r="H95" s="2">
        <v>0</v>
      </c>
      <c r="I95" s="2">
        <v>15144.8</v>
      </c>
      <c r="J95" s="2">
        <v>1812.7</v>
      </c>
      <c r="K95" s="2">
        <v>1477.4</v>
      </c>
      <c r="L95" s="2">
        <v>9826.6999999999989</v>
      </c>
      <c r="M95" s="2">
        <v>13116.8</v>
      </c>
      <c r="N95" s="2">
        <v>2028</v>
      </c>
    </row>
    <row r="96" spans="1:14" x14ac:dyDescent="0.2">
      <c r="A96" s="4" t="s">
        <v>162</v>
      </c>
      <c r="B96" s="13" t="s">
        <v>163</v>
      </c>
      <c r="C96" s="13">
        <v>11557</v>
      </c>
      <c r="D96" s="2">
        <v>0</v>
      </c>
      <c r="E96" s="2">
        <v>717</v>
      </c>
      <c r="F96" s="2">
        <v>667</v>
      </c>
      <c r="G96" s="2">
        <v>708.5</v>
      </c>
      <c r="H96" s="2">
        <v>385.23</v>
      </c>
      <c r="I96" s="2">
        <v>14034.73</v>
      </c>
      <c r="J96" s="2">
        <v>1575.59</v>
      </c>
      <c r="K96" s="2">
        <v>1329.04</v>
      </c>
      <c r="L96" s="2">
        <v>5895.5999999999985</v>
      </c>
      <c r="M96" s="2">
        <v>8800.23</v>
      </c>
      <c r="N96" s="2">
        <v>5234.5</v>
      </c>
    </row>
    <row r="97" spans="1:14" x14ac:dyDescent="0.2">
      <c r="A97" s="4" t="s">
        <v>164</v>
      </c>
      <c r="B97" s="13" t="s">
        <v>165</v>
      </c>
      <c r="C97" s="13">
        <v>11929</v>
      </c>
      <c r="D97" s="2">
        <v>0</v>
      </c>
      <c r="E97" s="2">
        <v>737</v>
      </c>
      <c r="F97" s="2">
        <v>675</v>
      </c>
      <c r="G97" s="2">
        <v>566.79999999999995</v>
      </c>
      <c r="H97" s="2">
        <v>0</v>
      </c>
      <c r="I97" s="2">
        <v>13907.8</v>
      </c>
      <c r="J97" s="2">
        <v>1548.48</v>
      </c>
      <c r="K97" s="2">
        <v>1371.82</v>
      </c>
      <c r="L97" s="2">
        <v>119.5</v>
      </c>
      <c r="M97" s="2">
        <v>3039.8</v>
      </c>
      <c r="N97" s="2">
        <v>10868</v>
      </c>
    </row>
    <row r="98" spans="1:14" x14ac:dyDescent="0.2">
      <c r="A98" s="4" t="s">
        <v>166</v>
      </c>
      <c r="B98" s="13" t="s">
        <v>167</v>
      </c>
      <c r="C98" s="13">
        <v>11929</v>
      </c>
      <c r="D98" s="2">
        <v>0</v>
      </c>
      <c r="E98" s="2">
        <v>737</v>
      </c>
      <c r="F98" s="2">
        <v>675</v>
      </c>
      <c r="G98" s="2">
        <v>566.79999999999995</v>
      </c>
      <c r="H98" s="2">
        <v>0</v>
      </c>
      <c r="I98" s="2">
        <v>13907.8</v>
      </c>
      <c r="J98" s="2">
        <v>1548.48</v>
      </c>
      <c r="K98" s="2">
        <v>1371.82</v>
      </c>
      <c r="L98" s="2">
        <v>119.5</v>
      </c>
      <c r="M98" s="2">
        <v>3039.8</v>
      </c>
      <c r="N98" s="2">
        <v>10868</v>
      </c>
    </row>
    <row r="99" spans="1:14" x14ac:dyDescent="0.2">
      <c r="A99" s="4" t="s">
        <v>168</v>
      </c>
      <c r="B99" s="13" t="s">
        <v>169</v>
      </c>
      <c r="C99" s="13">
        <v>12847</v>
      </c>
      <c r="D99" s="2">
        <v>400</v>
      </c>
      <c r="E99" s="2">
        <v>815</v>
      </c>
      <c r="F99" s="2">
        <v>716</v>
      </c>
      <c r="G99" s="2">
        <v>566.79999999999995</v>
      </c>
      <c r="H99" s="2">
        <v>0</v>
      </c>
      <c r="I99" s="2">
        <v>15344.8</v>
      </c>
      <c r="J99" s="2">
        <v>1855.48</v>
      </c>
      <c r="K99" s="2">
        <v>1477.42</v>
      </c>
      <c r="L99" s="2">
        <v>11831.9</v>
      </c>
      <c r="M99" s="2">
        <v>15164.8</v>
      </c>
      <c r="N99" s="2">
        <v>180</v>
      </c>
    </row>
    <row r="100" spans="1:14" x14ac:dyDescent="0.2">
      <c r="A100" s="4" t="s">
        <v>170</v>
      </c>
      <c r="B100" s="13" t="s">
        <v>171</v>
      </c>
      <c r="C100" s="13">
        <v>12847</v>
      </c>
      <c r="D100" s="2">
        <v>400</v>
      </c>
      <c r="E100" s="2">
        <v>815</v>
      </c>
      <c r="F100" s="2">
        <v>716</v>
      </c>
      <c r="G100" s="2">
        <v>566.79999999999995</v>
      </c>
      <c r="H100" s="2">
        <v>0</v>
      </c>
      <c r="I100" s="2">
        <v>15344.8</v>
      </c>
      <c r="J100" s="2">
        <v>1855.42</v>
      </c>
      <c r="K100" s="2">
        <v>1477.4</v>
      </c>
      <c r="L100" s="2">
        <v>128.47999999999956</v>
      </c>
      <c r="M100" s="2">
        <v>3461.2999999999997</v>
      </c>
      <c r="N100" s="2">
        <v>11883.5</v>
      </c>
    </row>
    <row r="101" spans="1:14" x14ac:dyDescent="0.2">
      <c r="A101" s="4" t="s">
        <v>172</v>
      </c>
      <c r="B101" s="13" t="s">
        <v>173</v>
      </c>
      <c r="C101" s="13">
        <v>12847</v>
      </c>
      <c r="D101" s="2">
        <v>400</v>
      </c>
      <c r="E101" s="2">
        <v>815</v>
      </c>
      <c r="F101" s="2">
        <v>716</v>
      </c>
      <c r="G101" s="2">
        <v>566.79999999999995</v>
      </c>
      <c r="H101" s="2">
        <v>0</v>
      </c>
      <c r="I101" s="2">
        <v>15344.8</v>
      </c>
      <c r="J101" s="2">
        <v>1855.42</v>
      </c>
      <c r="K101" s="2">
        <v>1477.4</v>
      </c>
      <c r="L101" s="2">
        <v>1903.4799999999996</v>
      </c>
      <c r="M101" s="2">
        <v>5236.2999999999993</v>
      </c>
      <c r="N101" s="2">
        <v>10108.5</v>
      </c>
    </row>
    <row r="102" spans="1:14" x14ac:dyDescent="0.2">
      <c r="A102" s="4" t="s">
        <v>174</v>
      </c>
      <c r="B102" s="13" t="s">
        <v>175</v>
      </c>
      <c r="C102" s="13">
        <v>12847</v>
      </c>
      <c r="D102" s="2">
        <v>400</v>
      </c>
      <c r="E102" s="2">
        <v>815</v>
      </c>
      <c r="F102" s="2">
        <v>716</v>
      </c>
      <c r="G102" s="2">
        <v>566.79999999999995</v>
      </c>
      <c r="H102" s="2">
        <v>0</v>
      </c>
      <c r="I102" s="2">
        <v>15344.8</v>
      </c>
      <c r="J102" s="2">
        <v>1855.42</v>
      </c>
      <c r="K102" s="2">
        <v>1477.4</v>
      </c>
      <c r="L102" s="2">
        <v>6228.48</v>
      </c>
      <c r="M102" s="2">
        <v>9561.2999999999993</v>
      </c>
      <c r="N102" s="2">
        <v>5783.5</v>
      </c>
    </row>
    <row r="103" spans="1:14" x14ac:dyDescent="0.2">
      <c r="A103" s="4" t="s">
        <v>176</v>
      </c>
      <c r="B103" s="13" t="s">
        <v>177</v>
      </c>
      <c r="C103" s="13">
        <v>11929</v>
      </c>
      <c r="D103" s="2">
        <v>200</v>
      </c>
      <c r="E103" s="2">
        <v>737</v>
      </c>
      <c r="F103" s="2">
        <v>675</v>
      </c>
      <c r="G103" s="2">
        <v>566.79999999999995</v>
      </c>
      <c r="H103" s="2">
        <v>0</v>
      </c>
      <c r="I103" s="2">
        <v>14107.8</v>
      </c>
      <c r="J103" s="2">
        <v>1591.2</v>
      </c>
      <c r="K103" s="2">
        <v>1371.82</v>
      </c>
      <c r="L103" s="2">
        <v>119.27999999999884</v>
      </c>
      <c r="M103" s="2">
        <v>3082.2999999999988</v>
      </c>
      <c r="N103" s="2">
        <v>11025.5</v>
      </c>
    </row>
    <row r="104" spans="1:14" x14ac:dyDescent="0.2">
      <c r="A104" s="4" t="s">
        <v>178</v>
      </c>
      <c r="B104" s="13" t="s">
        <v>179</v>
      </c>
      <c r="C104" s="13">
        <v>12847</v>
      </c>
      <c r="D104" s="2">
        <v>200</v>
      </c>
      <c r="E104" s="2">
        <v>815</v>
      </c>
      <c r="F104" s="2">
        <v>716</v>
      </c>
      <c r="G104" s="2">
        <v>566.79999999999995</v>
      </c>
      <c r="H104" s="2">
        <v>0</v>
      </c>
      <c r="I104" s="2">
        <v>15144.8</v>
      </c>
      <c r="J104" s="2">
        <v>1812.7</v>
      </c>
      <c r="K104" s="2">
        <v>1477.4</v>
      </c>
      <c r="L104" s="2">
        <v>128.69999999999891</v>
      </c>
      <c r="M104" s="2">
        <v>3418.7999999999993</v>
      </c>
      <c r="N104" s="2">
        <v>11726</v>
      </c>
    </row>
    <row r="105" spans="1:14" x14ac:dyDescent="0.2">
      <c r="A105" s="4" t="s">
        <v>180</v>
      </c>
      <c r="B105" s="13" t="s">
        <v>181</v>
      </c>
      <c r="C105" s="13">
        <v>12847</v>
      </c>
      <c r="D105" s="2">
        <v>200</v>
      </c>
      <c r="E105" s="2">
        <v>815</v>
      </c>
      <c r="F105" s="2">
        <v>716</v>
      </c>
      <c r="G105" s="2">
        <v>283.39999999999998</v>
      </c>
      <c r="H105" s="2">
        <v>0</v>
      </c>
      <c r="I105" s="2">
        <v>14861.4</v>
      </c>
      <c r="J105" s="2">
        <v>1752.18</v>
      </c>
      <c r="K105" s="2">
        <v>1477.4</v>
      </c>
      <c r="L105" s="2">
        <v>5030.82</v>
      </c>
      <c r="M105" s="2">
        <v>8260.4</v>
      </c>
      <c r="N105" s="2">
        <v>6601</v>
      </c>
    </row>
    <row r="106" spans="1:14" x14ac:dyDescent="0.2">
      <c r="A106" s="4" t="s">
        <v>182</v>
      </c>
      <c r="B106" s="13" t="s">
        <v>183</v>
      </c>
      <c r="C106" s="13">
        <v>11929</v>
      </c>
      <c r="D106" s="2">
        <v>400</v>
      </c>
      <c r="E106" s="2">
        <v>737</v>
      </c>
      <c r="F106" s="2">
        <v>675</v>
      </c>
      <c r="G106" s="2">
        <v>283.39999999999998</v>
      </c>
      <c r="H106" s="2">
        <v>795.26</v>
      </c>
      <c r="I106" s="2">
        <v>14819.66</v>
      </c>
      <c r="J106" s="2">
        <v>1743.25</v>
      </c>
      <c r="K106" s="2">
        <v>1371.82</v>
      </c>
      <c r="L106" s="2">
        <v>5357.59</v>
      </c>
      <c r="M106" s="2">
        <v>8472.66</v>
      </c>
      <c r="N106" s="2">
        <v>6347</v>
      </c>
    </row>
    <row r="107" spans="1:14" x14ac:dyDescent="0.2">
      <c r="A107" s="4" t="s">
        <v>184</v>
      </c>
      <c r="B107" s="13" t="s">
        <v>185</v>
      </c>
      <c r="C107" s="13">
        <v>11557</v>
      </c>
      <c r="D107" s="2">
        <v>200</v>
      </c>
      <c r="E107" s="2">
        <v>717</v>
      </c>
      <c r="F107" s="2">
        <v>667</v>
      </c>
      <c r="G107" s="2">
        <v>283.39999999999998</v>
      </c>
      <c r="H107" s="2">
        <v>0</v>
      </c>
      <c r="I107" s="2">
        <v>13424.4</v>
      </c>
      <c r="J107" s="2">
        <v>1445.22</v>
      </c>
      <c r="K107" s="2">
        <v>1329.04</v>
      </c>
      <c r="L107" s="2">
        <v>2115.6399999999994</v>
      </c>
      <c r="M107" s="2">
        <v>4889.8999999999996</v>
      </c>
      <c r="N107" s="2">
        <v>8534.5</v>
      </c>
    </row>
    <row r="108" spans="1:14" x14ac:dyDescent="0.2">
      <c r="A108" s="4" t="s">
        <v>186</v>
      </c>
      <c r="B108" s="13" t="s">
        <v>187</v>
      </c>
      <c r="C108" s="13">
        <v>12319</v>
      </c>
      <c r="D108" s="2">
        <v>200</v>
      </c>
      <c r="E108" s="2">
        <v>788</v>
      </c>
      <c r="F108" s="2">
        <v>688</v>
      </c>
      <c r="G108" s="2">
        <v>0</v>
      </c>
      <c r="H108" s="2">
        <v>0</v>
      </c>
      <c r="I108" s="2">
        <v>13995</v>
      </c>
      <c r="J108" s="2">
        <v>1483.38</v>
      </c>
      <c r="K108" s="2">
        <v>1416.68</v>
      </c>
      <c r="L108" s="2">
        <v>5712.4399999999987</v>
      </c>
      <c r="M108" s="2">
        <v>8612.5</v>
      </c>
      <c r="N108" s="2">
        <v>5382.5</v>
      </c>
    </row>
    <row r="109" spans="1:14" x14ac:dyDescent="0.2">
      <c r="A109" s="4" t="s">
        <v>188</v>
      </c>
      <c r="B109" s="13" t="s">
        <v>189</v>
      </c>
      <c r="C109" s="13">
        <v>12847</v>
      </c>
      <c r="D109" s="2">
        <v>400</v>
      </c>
      <c r="E109" s="2">
        <v>815</v>
      </c>
      <c r="F109" s="2">
        <v>696</v>
      </c>
      <c r="G109" s="2">
        <v>0</v>
      </c>
      <c r="H109" s="2">
        <v>3211.73</v>
      </c>
      <c r="I109" s="2">
        <v>17969.73</v>
      </c>
      <c r="J109" s="2">
        <v>2190.38</v>
      </c>
      <c r="K109" s="2">
        <v>1477.4</v>
      </c>
      <c r="L109" s="2">
        <v>6378.9499999999989</v>
      </c>
      <c r="M109" s="2">
        <v>10046.73</v>
      </c>
      <c r="N109" s="2">
        <v>7923</v>
      </c>
    </row>
    <row r="110" spans="1:14" x14ac:dyDescent="0.2">
      <c r="A110" s="4" t="s">
        <v>190</v>
      </c>
      <c r="B110" s="13" t="s">
        <v>191</v>
      </c>
      <c r="C110" s="13">
        <v>12319</v>
      </c>
      <c r="D110" s="2">
        <v>400</v>
      </c>
      <c r="E110" s="2">
        <v>788</v>
      </c>
      <c r="F110" s="2">
        <v>688</v>
      </c>
      <c r="G110" s="2">
        <v>0</v>
      </c>
      <c r="H110" s="2">
        <v>41488.53</v>
      </c>
      <c r="I110" s="2">
        <v>55683.53</v>
      </c>
      <c r="J110" s="2">
        <v>1818.13</v>
      </c>
      <c r="K110" s="2">
        <v>1416.68</v>
      </c>
      <c r="L110" s="2">
        <v>40123.22</v>
      </c>
      <c r="M110" s="2">
        <v>43358.03</v>
      </c>
      <c r="N110" s="2">
        <v>12325.5</v>
      </c>
    </row>
    <row r="111" spans="1:14" x14ac:dyDescent="0.2">
      <c r="A111" s="4" t="s">
        <v>192</v>
      </c>
      <c r="B111" s="13" t="s">
        <v>193</v>
      </c>
      <c r="C111" s="13">
        <v>12847</v>
      </c>
      <c r="D111" s="2">
        <v>200</v>
      </c>
      <c r="E111" s="2">
        <v>815</v>
      </c>
      <c r="F111" s="2">
        <v>716</v>
      </c>
      <c r="G111" s="2">
        <v>0</v>
      </c>
      <c r="H111" s="2">
        <v>0</v>
      </c>
      <c r="I111" s="2">
        <v>14578</v>
      </c>
      <c r="J111" s="2">
        <v>1691.64</v>
      </c>
      <c r="K111" s="2">
        <v>1477.4</v>
      </c>
      <c r="L111" s="2">
        <v>2022.4599999999991</v>
      </c>
      <c r="M111" s="2">
        <v>5191.4999999999991</v>
      </c>
      <c r="N111" s="2">
        <v>9386.5</v>
      </c>
    </row>
    <row r="112" spans="1:14" x14ac:dyDescent="0.2">
      <c r="A112" s="4" t="s">
        <v>194</v>
      </c>
      <c r="B112" s="13" t="s">
        <v>195</v>
      </c>
      <c r="C112" s="13">
        <v>11929</v>
      </c>
      <c r="D112" s="2">
        <v>400</v>
      </c>
      <c r="E112" s="2">
        <v>737</v>
      </c>
      <c r="F112" s="2">
        <v>675</v>
      </c>
      <c r="G112" s="2">
        <v>0</v>
      </c>
      <c r="H112" s="2">
        <v>0</v>
      </c>
      <c r="I112" s="2">
        <v>13741</v>
      </c>
      <c r="J112" s="2">
        <v>1512.86</v>
      </c>
      <c r="K112" s="2">
        <v>1371.82</v>
      </c>
      <c r="L112" s="2">
        <v>119.31999999999971</v>
      </c>
      <c r="M112" s="2">
        <v>3003.9999999999995</v>
      </c>
      <c r="N112" s="2">
        <v>10737</v>
      </c>
    </row>
    <row r="113" spans="1:14" x14ac:dyDescent="0.2">
      <c r="A113" s="4" t="s">
        <v>196</v>
      </c>
      <c r="B113" s="13" t="s">
        <v>197</v>
      </c>
      <c r="C113" s="13">
        <v>12319</v>
      </c>
      <c r="D113" s="2">
        <v>400</v>
      </c>
      <c r="E113" s="2">
        <v>788</v>
      </c>
      <c r="F113" s="2">
        <v>688</v>
      </c>
      <c r="G113" s="2">
        <v>0</v>
      </c>
      <c r="H113" s="2">
        <v>0</v>
      </c>
      <c r="I113" s="2">
        <v>14195</v>
      </c>
      <c r="J113" s="2">
        <v>1609.82</v>
      </c>
      <c r="K113" s="2">
        <v>1416.68</v>
      </c>
      <c r="L113" s="2">
        <v>2437.5</v>
      </c>
      <c r="M113" s="2">
        <v>5464</v>
      </c>
      <c r="N113" s="2">
        <v>8731</v>
      </c>
    </row>
    <row r="114" spans="1:14" x14ac:dyDescent="0.2">
      <c r="A114" s="4" t="s">
        <v>198</v>
      </c>
      <c r="B114" s="13" t="s">
        <v>199</v>
      </c>
      <c r="C114" s="13">
        <v>11929</v>
      </c>
      <c r="D114" s="2">
        <v>0</v>
      </c>
      <c r="E114" s="2">
        <v>737</v>
      </c>
      <c r="F114" s="2">
        <v>675</v>
      </c>
      <c r="G114" s="2">
        <v>0</v>
      </c>
      <c r="H114" s="2">
        <v>397.63</v>
      </c>
      <c r="I114" s="2">
        <v>13738.63</v>
      </c>
      <c r="J114" s="2">
        <v>1512.35</v>
      </c>
      <c r="K114" s="2">
        <v>1371.82</v>
      </c>
      <c r="L114" s="2">
        <v>1706.4599999999991</v>
      </c>
      <c r="M114" s="2">
        <v>4590.6299999999992</v>
      </c>
      <c r="N114" s="2">
        <v>9148</v>
      </c>
    </row>
    <row r="115" spans="1:14" x14ac:dyDescent="0.2">
      <c r="A115" s="4" t="s">
        <v>200</v>
      </c>
      <c r="B115" s="13" t="s">
        <v>201</v>
      </c>
      <c r="C115" s="2">
        <v>12319</v>
      </c>
      <c r="D115" s="2">
        <v>200</v>
      </c>
      <c r="E115" s="2">
        <v>788</v>
      </c>
      <c r="F115" s="2">
        <v>688</v>
      </c>
      <c r="G115" s="2">
        <v>0</v>
      </c>
      <c r="H115" s="2">
        <v>0</v>
      </c>
      <c r="I115" s="2">
        <v>13995</v>
      </c>
      <c r="J115" s="2">
        <v>1528.72</v>
      </c>
      <c r="K115" s="2">
        <v>1396</v>
      </c>
      <c r="L115" s="2">
        <v>179.77999999999884</v>
      </c>
      <c r="M115" s="2">
        <v>3104.4999999999991</v>
      </c>
      <c r="N115" s="2">
        <v>10890.5</v>
      </c>
    </row>
    <row r="116" spans="1:14" x14ac:dyDescent="0.2">
      <c r="A116" s="4" t="s">
        <v>202</v>
      </c>
      <c r="B116" s="13" t="s">
        <v>203</v>
      </c>
      <c r="C116" s="2">
        <v>16896</v>
      </c>
      <c r="D116" s="2">
        <v>0</v>
      </c>
      <c r="E116" s="2">
        <v>1128</v>
      </c>
      <c r="F116" s="2">
        <v>923</v>
      </c>
      <c r="G116" s="2">
        <v>0</v>
      </c>
      <c r="H116" s="2">
        <v>0</v>
      </c>
      <c r="I116" s="2">
        <v>18947</v>
      </c>
      <c r="J116" s="2">
        <v>2624.88</v>
      </c>
      <c r="K116" s="2">
        <v>1943.04</v>
      </c>
      <c r="L116" s="2">
        <v>3706.08</v>
      </c>
      <c r="M116" s="2">
        <v>8274</v>
      </c>
      <c r="N116" s="2">
        <v>10673</v>
      </c>
    </row>
    <row r="117" spans="1:14" x14ac:dyDescent="0.2">
      <c r="A117" s="4" t="s">
        <v>204</v>
      </c>
      <c r="B117" s="13" t="s">
        <v>205</v>
      </c>
      <c r="C117" s="2">
        <v>12847</v>
      </c>
      <c r="D117" s="2">
        <v>200</v>
      </c>
      <c r="E117" s="2">
        <v>815</v>
      </c>
      <c r="F117" s="2">
        <v>716</v>
      </c>
      <c r="G117" s="2">
        <v>0</v>
      </c>
      <c r="H117" s="2">
        <v>0</v>
      </c>
      <c r="I117" s="2">
        <v>14578</v>
      </c>
      <c r="J117" s="2">
        <v>1691.64</v>
      </c>
      <c r="K117" s="2">
        <v>1477.4</v>
      </c>
      <c r="L117" s="2">
        <v>-4.0000000000873115E-2</v>
      </c>
      <c r="M117" s="2">
        <v>3168.9999999999991</v>
      </c>
      <c r="N117" s="2">
        <v>11409</v>
      </c>
    </row>
    <row r="118" spans="1:14" s="12" customFormat="1" x14ac:dyDescent="0.2">
      <c r="A118" s="11"/>
      <c r="B118" s="16"/>
      <c r="C118" s="12" t="s">
        <v>39</v>
      </c>
      <c r="D118" s="12" t="s">
        <v>39</v>
      </c>
      <c r="E118" s="12" t="s">
        <v>39</v>
      </c>
      <c r="F118" s="12" t="s">
        <v>39</v>
      </c>
      <c r="G118" s="12" t="s">
        <v>39</v>
      </c>
      <c r="H118" s="12" t="s">
        <v>39</v>
      </c>
      <c r="I118" s="12" t="s">
        <v>39</v>
      </c>
      <c r="J118" s="12" t="s">
        <v>39</v>
      </c>
      <c r="K118" s="12" t="s">
        <v>39</v>
      </c>
      <c r="L118" s="12" t="s">
        <v>39</v>
      </c>
      <c r="M118" s="12" t="s">
        <v>39</v>
      </c>
      <c r="N118" s="12" t="s">
        <v>39</v>
      </c>
    </row>
    <row r="119" spans="1:14" x14ac:dyDescent="0.2">
      <c r="B119" s="13"/>
    </row>
    <row r="120" spans="1:14" x14ac:dyDescent="0.2">
      <c r="A120" s="10" t="s">
        <v>206</v>
      </c>
      <c r="B120" s="13"/>
    </row>
    <row r="121" spans="1:14" x14ac:dyDescent="0.2">
      <c r="A121" s="4" t="s">
        <v>207</v>
      </c>
      <c r="B121" s="13" t="s">
        <v>208</v>
      </c>
      <c r="C121" s="13">
        <v>12688</v>
      </c>
      <c r="D121" s="2">
        <v>400</v>
      </c>
      <c r="E121" s="2">
        <v>802</v>
      </c>
      <c r="F121" s="2">
        <v>702</v>
      </c>
      <c r="G121" s="2">
        <v>850.2</v>
      </c>
      <c r="H121" s="2">
        <v>422.93</v>
      </c>
      <c r="I121" s="2">
        <v>15865.130000000001</v>
      </c>
      <c r="J121" s="2">
        <v>1966.56</v>
      </c>
      <c r="K121" s="2">
        <v>1459.1</v>
      </c>
      <c r="L121" s="2">
        <v>3972.9700000000012</v>
      </c>
      <c r="M121" s="2">
        <v>7398.630000000001</v>
      </c>
      <c r="N121" s="2">
        <v>8466.5</v>
      </c>
    </row>
    <row r="122" spans="1:14" x14ac:dyDescent="0.2">
      <c r="A122" s="4" t="s">
        <v>209</v>
      </c>
      <c r="B122" s="13" t="s">
        <v>210</v>
      </c>
      <c r="C122" s="13">
        <v>11929</v>
      </c>
      <c r="D122" s="2">
        <v>200</v>
      </c>
      <c r="E122" s="2">
        <v>737</v>
      </c>
      <c r="F122" s="2">
        <v>607.5</v>
      </c>
      <c r="G122" s="2">
        <v>850.2</v>
      </c>
      <c r="H122" s="2">
        <v>795.26</v>
      </c>
      <c r="I122" s="2">
        <v>15118.960000000001</v>
      </c>
      <c r="J122" s="2">
        <v>1807.19</v>
      </c>
      <c r="K122" s="2">
        <v>1371.82</v>
      </c>
      <c r="L122" s="2">
        <v>5759.4500000000007</v>
      </c>
      <c r="M122" s="2">
        <v>8938.4600000000009</v>
      </c>
      <c r="N122" s="2">
        <v>6180.5</v>
      </c>
    </row>
    <row r="123" spans="1:14" x14ac:dyDescent="0.2">
      <c r="A123" s="4" t="s">
        <v>211</v>
      </c>
      <c r="B123" s="13" t="s">
        <v>212</v>
      </c>
      <c r="C123" s="13">
        <v>11929</v>
      </c>
      <c r="D123" s="2">
        <v>200</v>
      </c>
      <c r="E123" s="2">
        <v>737</v>
      </c>
      <c r="F123" s="2">
        <v>675</v>
      </c>
      <c r="G123" s="2">
        <v>850.2</v>
      </c>
      <c r="H123" s="2">
        <v>0</v>
      </c>
      <c r="I123" s="2">
        <v>14391.2</v>
      </c>
      <c r="J123" s="2">
        <v>1651.74</v>
      </c>
      <c r="K123" s="2">
        <v>1371.82</v>
      </c>
      <c r="L123" s="2">
        <v>119.64000000000124</v>
      </c>
      <c r="M123" s="2">
        <v>3143.2000000000012</v>
      </c>
      <c r="N123" s="2">
        <v>11248</v>
      </c>
    </row>
    <row r="124" spans="1:14" x14ac:dyDescent="0.2">
      <c r="A124" s="4" t="s">
        <v>213</v>
      </c>
      <c r="B124" s="13" t="s">
        <v>214</v>
      </c>
      <c r="C124" s="13">
        <v>11929</v>
      </c>
      <c r="D124" s="2">
        <v>200</v>
      </c>
      <c r="E124" s="2">
        <v>737</v>
      </c>
      <c r="F124" s="2">
        <v>675</v>
      </c>
      <c r="G124" s="2">
        <v>850.2</v>
      </c>
      <c r="H124" s="2">
        <v>0</v>
      </c>
      <c r="I124" s="2">
        <v>14391.2</v>
      </c>
      <c r="J124" s="2">
        <v>1651.74</v>
      </c>
      <c r="K124" s="2">
        <v>1371.82</v>
      </c>
      <c r="L124" s="2">
        <v>7687.1400000000012</v>
      </c>
      <c r="M124" s="2">
        <v>10710.7</v>
      </c>
      <c r="N124" s="2">
        <v>3680.5</v>
      </c>
    </row>
    <row r="125" spans="1:14" x14ac:dyDescent="0.2">
      <c r="A125" s="4" t="s">
        <v>215</v>
      </c>
      <c r="B125" s="13" t="s">
        <v>216</v>
      </c>
      <c r="C125" s="13">
        <v>11929</v>
      </c>
      <c r="D125" s="2">
        <v>400</v>
      </c>
      <c r="E125" s="2">
        <v>737</v>
      </c>
      <c r="F125" s="2">
        <v>675</v>
      </c>
      <c r="G125" s="2">
        <v>708.5</v>
      </c>
      <c r="H125" s="2">
        <v>0</v>
      </c>
      <c r="I125" s="2">
        <v>14449.5</v>
      </c>
      <c r="J125" s="2">
        <v>1664.18</v>
      </c>
      <c r="K125" s="2">
        <v>1371.82</v>
      </c>
      <c r="L125" s="2">
        <v>8571</v>
      </c>
      <c r="M125" s="2">
        <v>11607</v>
      </c>
      <c r="N125" s="2">
        <v>2842.5</v>
      </c>
    </row>
    <row r="126" spans="1:14" x14ac:dyDescent="0.2">
      <c r="A126" s="4" t="s">
        <v>217</v>
      </c>
      <c r="B126" s="13" t="s">
        <v>218</v>
      </c>
      <c r="C126" s="13">
        <v>11929</v>
      </c>
      <c r="D126" s="2">
        <v>400</v>
      </c>
      <c r="E126" s="2">
        <v>737</v>
      </c>
      <c r="F126" s="2">
        <v>675</v>
      </c>
      <c r="G126" s="2">
        <v>708.5</v>
      </c>
      <c r="H126" s="2">
        <v>795.26</v>
      </c>
      <c r="I126" s="2">
        <v>15244.76</v>
      </c>
      <c r="J126" s="2">
        <v>1834.05</v>
      </c>
      <c r="K126" s="2">
        <v>1371.82</v>
      </c>
      <c r="L126" s="2">
        <v>9872.39</v>
      </c>
      <c r="M126" s="2">
        <v>13078.259999999998</v>
      </c>
      <c r="N126" s="2">
        <v>2166.5</v>
      </c>
    </row>
    <row r="127" spans="1:14" x14ac:dyDescent="0.2">
      <c r="A127" s="4" t="s">
        <v>219</v>
      </c>
      <c r="B127" s="13" t="s">
        <v>220</v>
      </c>
      <c r="C127" s="13">
        <v>12688</v>
      </c>
      <c r="D127" s="2">
        <v>400</v>
      </c>
      <c r="E127" s="2">
        <v>802</v>
      </c>
      <c r="F127" s="2">
        <v>702</v>
      </c>
      <c r="G127" s="2">
        <v>850.2</v>
      </c>
      <c r="H127" s="2">
        <v>1691.72</v>
      </c>
      <c r="I127" s="2">
        <v>17133.920000000002</v>
      </c>
      <c r="J127" s="2">
        <v>2237.58</v>
      </c>
      <c r="K127" s="2">
        <v>1459.1</v>
      </c>
      <c r="L127" s="2">
        <v>5988.7400000000016</v>
      </c>
      <c r="M127" s="2">
        <v>9685.4200000000019</v>
      </c>
      <c r="N127" s="2">
        <v>7448.5</v>
      </c>
    </row>
    <row r="128" spans="1:14" x14ac:dyDescent="0.2">
      <c r="A128" s="4" t="s">
        <v>221</v>
      </c>
      <c r="B128" s="13" t="s">
        <v>222</v>
      </c>
      <c r="C128" s="13">
        <v>11929</v>
      </c>
      <c r="D128" s="2">
        <v>200</v>
      </c>
      <c r="E128" s="2">
        <v>737</v>
      </c>
      <c r="F128" s="2">
        <v>675</v>
      </c>
      <c r="G128" s="2">
        <v>708.5</v>
      </c>
      <c r="H128" s="2">
        <v>0</v>
      </c>
      <c r="I128" s="2">
        <v>14249.5</v>
      </c>
      <c r="J128" s="2">
        <v>1621.46</v>
      </c>
      <c r="K128" s="2">
        <v>1371.82</v>
      </c>
      <c r="L128" s="2">
        <v>6084.2200000000012</v>
      </c>
      <c r="M128" s="2">
        <v>9077.5</v>
      </c>
      <c r="N128" s="2">
        <v>5172</v>
      </c>
    </row>
    <row r="129" spans="1:14" x14ac:dyDescent="0.2">
      <c r="A129" s="4" t="s">
        <v>223</v>
      </c>
      <c r="B129" s="13" t="s">
        <v>224</v>
      </c>
      <c r="C129" s="13">
        <v>11929</v>
      </c>
      <c r="D129" s="2">
        <v>0</v>
      </c>
      <c r="E129" s="2">
        <v>737</v>
      </c>
      <c r="F129" s="2">
        <v>675</v>
      </c>
      <c r="G129" s="2">
        <v>566.79999999999995</v>
      </c>
      <c r="H129" s="2">
        <v>795.26</v>
      </c>
      <c r="I129" s="2">
        <v>14703.06</v>
      </c>
      <c r="J129" s="2">
        <v>1718.35</v>
      </c>
      <c r="K129" s="2">
        <v>1371.82</v>
      </c>
      <c r="L129" s="2">
        <v>8830.89</v>
      </c>
      <c r="M129" s="2">
        <v>11921.06</v>
      </c>
      <c r="N129" s="2">
        <v>2782</v>
      </c>
    </row>
    <row r="130" spans="1:14" x14ac:dyDescent="0.2">
      <c r="A130" s="4" t="s">
        <v>225</v>
      </c>
      <c r="B130" s="13" t="s">
        <v>226</v>
      </c>
      <c r="C130" s="13">
        <v>11929</v>
      </c>
      <c r="D130" s="2">
        <v>400</v>
      </c>
      <c r="E130" s="2">
        <v>737</v>
      </c>
      <c r="F130" s="2">
        <v>675</v>
      </c>
      <c r="G130" s="2">
        <v>566.79999999999995</v>
      </c>
      <c r="H130" s="2">
        <v>0</v>
      </c>
      <c r="I130" s="2">
        <v>14307.8</v>
      </c>
      <c r="J130" s="2">
        <v>1633.92</v>
      </c>
      <c r="K130" s="2">
        <v>1371.82</v>
      </c>
      <c r="L130" s="2">
        <v>6085.5599999999995</v>
      </c>
      <c r="M130" s="2">
        <v>9091.2999999999993</v>
      </c>
      <c r="N130" s="2">
        <v>5216.5</v>
      </c>
    </row>
    <row r="131" spans="1:14" x14ac:dyDescent="0.2">
      <c r="A131" s="4" t="s">
        <v>227</v>
      </c>
      <c r="B131" s="13" t="s">
        <v>228</v>
      </c>
      <c r="C131" s="13">
        <v>11929</v>
      </c>
      <c r="D131" s="2">
        <v>400</v>
      </c>
      <c r="E131" s="2">
        <v>737</v>
      </c>
      <c r="F131" s="2">
        <v>675</v>
      </c>
      <c r="G131" s="2">
        <v>425.1</v>
      </c>
      <c r="H131" s="2">
        <v>0</v>
      </c>
      <c r="I131" s="2">
        <v>14166.1</v>
      </c>
      <c r="J131" s="2">
        <v>1603.66</v>
      </c>
      <c r="K131" s="2">
        <v>1371.82</v>
      </c>
      <c r="L131" s="2">
        <v>4315.6200000000008</v>
      </c>
      <c r="M131" s="2">
        <v>7291.1</v>
      </c>
      <c r="N131" s="2">
        <v>6875</v>
      </c>
    </row>
    <row r="132" spans="1:14" x14ac:dyDescent="0.2">
      <c r="A132" s="4" t="s">
        <v>229</v>
      </c>
      <c r="B132" s="13" t="s">
        <v>230</v>
      </c>
      <c r="C132" s="13">
        <v>12688</v>
      </c>
      <c r="D132" s="2">
        <v>400</v>
      </c>
      <c r="E132" s="2">
        <v>802</v>
      </c>
      <c r="F132" s="2">
        <v>702</v>
      </c>
      <c r="G132" s="2">
        <v>425.1</v>
      </c>
      <c r="H132" s="2">
        <v>0</v>
      </c>
      <c r="I132" s="2">
        <v>15017.1</v>
      </c>
      <c r="J132" s="2">
        <v>1785.42</v>
      </c>
      <c r="K132" s="2">
        <v>1459.1</v>
      </c>
      <c r="L132" s="2">
        <v>6471.08</v>
      </c>
      <c r="M132" s="2">
        <v>9715.6</v>
      </c>
      <c r="N132" s="2">
        <v>5301.5</v>
      </c>
    </row>
    <row r="133" spans="1:14" x14ac:dyDescent="0.2">
      <c r="A133" s="4" t="s">
        <v>231</v>
      </c>
      <c r="B133" s="13" t="s">
        <v>232</v>
      </c>
      <c r="C133" s="13">
        <v>12688</v>
      </c>
      <c r="D133" s="2">
        <v>0</v>
      </c>
      <c r="E133" s="2">
        <v>802</v>
      </c>
      <c r="F133" s="2">
        <v>702</v>
      </c>
      <c r="G133" s="2">
        <v>283.39999999999998</v>
      </c>
      <c r="H133" s="2">
        <v>846.86</v>
      </c>
      <c r="I133" s="2">
        <v>15322.26</v>
      </c>
      <c r="J133" s="2">
        <v>1850.61</v>
      </c>
      <c r="K133" s="2">
        <v>1459.1</v>
      </c>
      <c r="L133" s="2">
        <v>5151.0499999999993</v>
      </c>
      <c r="M133" s="2">
        <v>8460.7599999999984</v>
      </c>
      <c r="N133" s="2">
        <v>6861.5</v>
      </c>
    </row>
    <row r="134" spans="1:14" x14ac:dyDescent="0.2">
      <c r="A134" s="4" t="s">
        <v>233</v>
      </c>
      <c r="B134" s="13" t="s">
        <v>234</v>
      </c>
      <c r="C134" s="13">
        <v>11929</v>
      </c>
      <c r="D134" s="2">
        <v>0</v>
      </c>
      <c r="E134" s="2">
        <v>737</v>
      </c>
      <c r="F134" s="2">
        <v>675</v>
      </c>
      <c r="G134" s="2">
        <v>283.39999999999998</v>
      </c>
      <c r="H134" s="2">
        <v>0</v>
      </c>
      <c r="I134" s="2">
        <v>13624.4</v>
      </c>
      <c r="J134" s="2">
        <v>1487.94</v>
      </c>
      <c r="K134" s="2">
        <v>1371.82</v>
      </c>
      <c r="L134" s="2">
        <v>1610.6399999999994</v>
      </c>
      <c r="M134" s="2">
        <v>4470.3999999999996</v>
      </c>
      <c r="N134" s="2">
        <v>9154</v>
      </c>
    </row>
    <row r="135" spans="1:14" x14ac:dyDescent="0.2">
      <c r="A135" s="4" t="s">
        <v>235</v>
      </c>
      <c r="B135" s="13" t="s">
        <v>236</v>
      </c>
      <c r="C135" s="13">
        <v>11929</v>
      </c>
      <c r="D135" s="2">
        <v>200</v>
      </c>
      <c r="E135" s="2">
        <v>737</v>
      </c>
      <c r="F135" s="2">
        <v>675</v>
      </c>
      <c r="G135" s="2">
        <v>0</v>
      </c>
      <c r="H135" s="2">
        <v>0</v>
      </c>
      <c r="I135" s="2">
        <v>13541</v>
      </c>
      <c r="J135" s="2">
        <v>1470.14</v>
      </c>
      <c r="K135" s="2">
        <v>1371.82</v>
      </c>
      <c r="L135" s="2">
        <v>4119.0400000000009</v>
      </c>
      <c r="M135" s="2">
        <v>6961.0000000000009</v>
      </c>
      <c r="N135" s="2">
        <v>6580</v>
      </c>
    </row>
    <row r="136" spans="1:14" x14ac:dyDescent="0.2">
      <c r="A136" s="4" t="s">
        <v>237</v>
      </c>
      <c r="B136" s="13" t="s">
        <v>238</v>
      </c>
      <c r="C136" s="13">
        <v>11929</v>
      </c>
      <c r="D136" s="2">
        <v>200</v>
      </c>
      <c r="E136" s="2">
        <v>737</v>
      </c>
      <c r="F136" s="2">
        <v>675</v>
      </c>
      <c r="G136" s="2">
        <v>0</v>
      </c>
      <c r="H136" s="2">
        <v>0</v>
      </c>
      <c r="I136" s="2">
        <v>13541</v>
      </c>
      <c r="J136" s="2">
        <v>1467.94</v>
      </c>
      <c r="K136" s="2">
        <v>1371.78</v>
      </c>
      <c r="L136" s="2">
        <v>4965.2799999999988</v>
      </c>
      <c r="M136" s="2">
        <v>7804.9999999999991</v>
      </c>
      <c r="N136" s="2">
        <v>5736</v>
      </c>
    </row>
    <row r="137" spans="1:14" x14ac:dyDescent="0.2">
      <c r="A137" s="4" t="s">
        <v>239</v>
      </c>
      <c r="B137" s="13" t="s">
        <v>240</v>
      </c>
      <c r="C137" s="13">
        <v>11929</v>
      </c>
      <c r="D137" s="2">
        <v>200</v>
      </c>
      <c r="E137" s="2">
        <v>737</v>
      </c>
      <c r="F137" s="2">
        <v>675</v>
      </c>
      <c r="G137" s="2">
        <v>0</v>
      </c>
      <c r="H137" s="2">
        <v>795.24</v>
      </c>
      <c r="I137" s="2">
        <v>14336.24</v>
      </c>
      <c r="J137" s="2">
        <v>1639.93</v>
      </c>
      <c r="K137" s="2">
        <v>1371.78</v>
      </c>
      <c r="L137" s="2">
        <v>3414.0299999999988</v>
      </c>
      <c r="M137" s="2">
        <v>6425.7399999999989</v>
      </c>
      <c r="N137" s="2">
        <v>7910.5</v>
      </c>
    </row>
    <row r="138" spans="1:14" x14ac:dyDescent="0.2">
      <c r="A138" s="4" t="s">
        <v>241</v>
      </c>
      <c r="B138" s="13" t="s">
        <v>242</v>
      </c>
      <c r="C138" s="13">
        <v>14256</v>
      </c>
      <c r="D138" s="2">
        <v>200</v>
      </c>
      <c r="E138" s="2">
        <v>941</v>
      </c>
      <c r="F138" s="2">
        <v>865</v>
      </c>
      <c r="G138" s="2">
        <v>0</v>
      </c>
      <c r="H138" s="2">
        <v>1663.2</v>
      </c>
      <c r="I138" s="2">
        <v>17925.2</v>
      </c>
      <c r="J138" s="2">
        <v>2304.7800000000002</v>
      </c>
      <c r="K138" s="2">
        <v>1639.44</v>
      </c>
      <c r="L138" s="2">
        <v>28.979999999999563</v>
      </c>
      <c r="M138" s="2">
        <v>3973.2</v>
      </c>
      <c r="N138" s="2">
        <v>13952</v>
      </c>
    </row>
    <row r="139" spans="1:14" x14ac:dyDescent="0.2">
      <c r="A139" s="4" t="s">
        <v>243</v>
      </c>
      <c r="B139" s="13" t="s">
        <v>244</v>
      </c>
      <c r="C139" s="13">
        <v>11929</v>
      </c>
      <c r="D139" s="2">
        <v>400</v>
      </c>
      <c r="E139" s="2">
        <v>737</v>
      </c>
      <c r="F139" s="2">
        <v>675</v>
      </c>
      <c r="G139" s="2">
        <v>0</v>
      </c>
      <c r="H139" s="2">
        <v>0</v>
      </c>
      <c r="I139" s="2">
        <v>13741</v>
      </c>
      <c r="J139" s="2">
        <v>1512.78</v>
      </c>
      <c r="K139" s="2">
        <v>1371.78</v>
      </c>
      <c r="L139" s="2">
        <v>0.44000000000050932</v>
      </c>
      <c r="M139" s="2">
        <v>2885.0000000000005</v>
      </c>
      <c r="N139" s="2">
        <v>10856</v>
      </c>
    </row>
    <row r="140" spans="1:14" x14ac:dyDescent="0.2">
      <c r="A140" s="4" t="s">
        <v>245</v>
      </c>
      <c r="B140" s="13" t="s">
        <v>246</v>
      </c>
      <c r="C140" s="13">
        <v>11929</v>
      </c>
      <c r="D140" s="2">
        <v>200</v>
      </c>
      <c r="E140" s="2">
        <v>737</v>
      </c>
      <c r="F140" s="2">
        <v>675</v>
      </c>
      <c r="G140" s="2">
        <v>0</v>
      </c>
      <c r="H140" s="2">
        <v>1192.8599999999999</v>
      </c>
      <c r="I140" s="2">
        <v>14733.86</v>
      </c>
      <c r="J140" s="2">
        <v>1724.86</v>
      </c>
      <c r="K140" s="2">
        <v>1371.78</v>
      </c>
      <c r="L140" s="2">
        <v>0.22000000000116415</v>
      </c>
      <c r="M140" s="2">
        <v>3096.860000000001</v>
      </c>
      <c r="N140" s="2">
        <v>11637</v>
      </c>
    </row>
    <row r="141" spans="1:14" x14ac:dyDescent="0.2">
      <c r="A141" s="4" t="s">
        <v>247</v>
      </c>
      <c r="B141" s="13" t="s">
        <v>248</v>
      </c>
      <c r="C141" s="2">
        <v>11929</v>
      </c>
      <c r="D141" s="2">
        <v>400</v>
      </c>
      <c r="E141" s="2">
        <v>737</v>
      </c>
      <c r="F141" s="2">
        <v>675</v>
      </c>
      <c r="G141" s="2">
        <v>0</v>
      </c>
      <c r="H141" s="2">
        <v>795.26</v>
      </c>
      <c r="I141" s="2">
        <v>14536.26</v>
      </c>
      <c r="J141" s="2">
        <v>1682.72</v>
      </c>
      <c r="K141" s="2">
        <v>1371.82</v>
      </c>
      <c r="L141" s="2">
        <v>0.22000000000116415</v>
      </c>
      <c r="M141" s="2">
        <v>3054.7600000000011</v>
      </c>
      <c r="N141" s="2">
        <v>11481.5</v>
      </c>
    </row>
    <row r="142" spans="1:14" x14ac:dyDescent="0.2">
      <c r="A142" s="4" t="s">
        <v>249</v>
      </c>
      <c r="B142" s="13" t="s">
        <v>250</v>
      </c>
      <c r="C142" s="2">
        <v>11929</v>
      </c>
      <c r="D142" s="2">
        <v>0</v>
      </c>
      <c r="E142" s="2">
        <v>737</v>
      </c>
      <c r="F142" s="2">
        <v>675</v>
      </c>
      <c r="G142" s="2">
        <v>0</v>
      </c>
      <c r="H142" s="2">
        <v>0</v>
      </c>
      <c r="I142" s="2">
        <v>13341</v>
      </c>
      <c r="J142" s="2">
        <v>1427.42</v>
      </c>
      <c r="K142" s="2">
        <v>1371.82</v>
      </c>
      <c r="L142" s="2">
        <v>0.26000000000021828</v>
      </c>
      <c r="M142" s="2">
        <v>2799.5</v>
      </c>
      <c r="N142" s="2">
        <v>10541.5</v>
      </c>
    </row>
    <row r="143" spans="1:14" s="12" customFormat="1" x14ac:dyDescent="0.2">
      <c r="A143" s="11"/>
      <c r="B143" s="16"/>
      <c r="C143" s="12" t="s">
        <v>39</v>
      </c>
      <c r="D143" s="12" t="s">
        <v>39</v>
      </c>
      <c r="E143" s="12" t="s">
        <v>39</v>
      </c>
      <c r="F143" s="12" t="s">
        <v>39</v>
      </c>
      <c r="G143" s="12" t="s">
        <v>39</v>
      </c>
      <c r="H143" s="12" t="s">
        <v>39</v>
      </c>
      <c r="I143" s="12" t="s">
        <v>39</v>
      </c>
      <c r="J143" s="12" t="s">
        <v>39</v>
      </c>
      <c r="K143" s="12" t="s">
        <v>39</v>
      </c>
      <c r="L143" s="12" t="s">
        <v>39</v>
      </c>
      <c r="M143" s="12" t="s">
        <v>39</v>
      </c>
      <c r="N143" s="12" t="s">
        <v>39</v>
      </c>
    </row>
    <row r="144" spans="1:14" x14ac:dyDescent="0.2">
      <c r="B144" s="13"/>
    </row>
    <row r="145" spans="1:14" x14ac:dyDescent="0.2">
      <c r="A145" s="10" t="s">
        <v>251</v>
      </c>
      <c r="B145" s="13"/>
    </row>
    <row r="146" spans="1:14" x14ac:dyDescent="0.2">
      <c r="A146" s="4" t="s">
        <v>252</v>
      </c>
      <c r="B146" s="13" t="s">
        <v>253</v>
      </c>
      <c r="C146" s="13">
        <v>14256</v>
      </c>
      <c r="D146" s="2">
        <v>200</v>
      </c>
      <c r="E146" s="2">
        <v>941</v>
      </c>
      <c r="F146" s="2">
        <v>865</v>
      </c>
      <c r="G146" s="2">
        <v>851.02</v>
      </c>
      <c r="H146" s="2">
        <v>0</v>
      </c>
      <c r="I146" s="2">
        <v>17113.02</v>
      </c>
      <c r="J146" s="2">
        <v>2233.08</v>
      </c>
      <c r="K146" s="2">
        <v>1639.4</v>
      </c>
      <c r="L146" s="2">
        <v>6854.5400000000009</v>
      </c>
      <c r="M146" s="2">
        <v>10727.02</v>
      </c>
      <c r="N146" s="2">
        <v>6386</v>
      </c>
    </row>
    <row r="147" spans="1:14" x14ac:dyDescent="0.2">
      <c r="A147" s="4" t="s">
        <v>254</v>
      </c>
      <c r="B147" s="13" t="s">
        <v>255</v>
      </c>
      <c r="C147" s="13">
        <v>12319</v>
      </c>
      <c r="D147" s="2">
        <v>400</v>
      </c>
      <c r="E147" s="2">
        <v>788</v>
      </c>
      <c r="F147" s="2">
        <v>668</v>
      </c>
      <c r="G147" s="2">
        <v>708.5</v>
      </c>
      <c r="H147" s="2">
        <v>1847.83</v>
      </c>
      <c r="I147" s="2">
        <v>16731.330000000002</v>
      </c>
      <c r="J147" s="2">
        <v>2020.02</v>
      </c>
      <c r="K147" s="2">
        <v>1416.68</v>
      </c>
      <c r="L147" s="2">
        <v>6160.130000000001</v>
      </c>
      <c r="M147" s="2">
        <v>9596.8300000000017</v>
      </c>
      <c r="N147" s="2">
        <v>7134.5</v>
      </c>
    </row>
    <row r="148" spans="1:14" x14ac:dyDescent="0.2">
      <c r="A148" s="4" t="s">
        <v>256</v>
      </c>
      <c r="B148" s="13" t="s">
        <v>257</v>
      </c>
      <c r="C148" s="13">
        <v>12319</v>
      </c>
      <c r="D148" s="2">
        <v>400</v>
      </c>
      <c r="E148" s="2">
        <v>788</v>
      </c>
      <c r="F148" s="2">
        <v>688</v>
      </c>
      <c r="G148" s="2">
        <v>566.79999999999995</v>
      </c>
      <c r="H148" s="2">
        <v>821.26</v>
      </c>
      <c r="I148" s="2">
        <v>15583.06</v>
      </c>
      <c r="J148" s="2">
        <v>1906.32</v>
      </c>
      <c r="K148" s="2">
        <v>1416.68</v>
      </c>
      <c r="L148" s="2">
        <v>5002.0599999999995</v>
      </c>
      <c r="M148" s="2">
        <v>8325.06</v>
      </c>
      <c r="N148" s="2">
        <v>7258</v>
      </c>
    </row>
    <row r="149" spans="1:14" x14ac:dyDescent="0.2">
      <c r="A149" s="4" t="s">
        <v>258</v>
      </c>
      <c r="B149" s="13" t="s">
        <v>259</v>
      </c>
      <c r="C149" s="13">
        <v>12319</v>
      </c>
      <c r="D149" s="2">
        <v>200</v>
      </c>
      <c r="E149" s="2">
        <v>788</v>
      </c>
      <c r="F149" s="2">
        <v>688</v>
      </c>
      <c r="G149" s="2">
        <v>283.39999999999998</v>
      </c>
      <c r="H149" s="2">
        <v>1950.5</v>
      </c>
      <c r="I149" s="2">
        <v>16228.9</v>
      </c>
      <c r="J149" s="2">
        <v>1882.77</v>
      </c>
      <c r="K149" s="2">
        <v>1416.68</v>
      </c>
      <c r="L149" s="2">
        <v>6587.4500000000007</v>
      </c>
      <c r="M149" s="2">
        <v>9886.9000000000015</v>
      </c>
      <c r="N149" s="2">
        <v>6342</v>
      </c>
    </row>
    <row r="150" spans="1:14" x14ac:dyDescent="0.2">
      <c r="A150" s="4" t="s">
        <v>260</v>
      </c>
      <c r="B150" s="13" t="s">
        <v>261</v>
      </c>
      <c r="C150" s="13">
        <v>12319</v>
      </c>
      <c r="D150" s="2">
        <v>400</v>
      </c>
      <c r="E150" s="2">
        <v>788</v>
      </c>
      <c r="F150" s="2">
        <v>688</v>
      </c>
      <c r="G150" s="2">
        <v>0</v>
      </c>
      <c r="H150" s="2">
        <v>2874.41</v>
      </c>
      <c r="I150" s="2">
        <v>17069.41</v>
      </c>
      <c r="J150" s="2">
        <v>2032.37</v>
      </c>
      <c r="K150" s="2">
        <v>1416.68</v>
      </c>
      <c r="L150" s="2">
        <v>5326.8600000000006</v>
      </c>
      <c r="M150" s="2">
        <v>8775.91</v>
      </c>
      <c r="N150" s="2">
        <v>8293.5</v>
      </c>
    </row>
    <row r="151" spans="1:14" x14ac:dyDescent="0.2">
      <c r="A151" s="4" t="s">
        <v>262</v>
      </c>
      <c r="B151" s="13" t="s">
        <v>263</v>
      </c>
      <c r="C151" s="13">
        <v>12319</v>
      </c>
      <c r="D151" s="2">
        <v>400</v>
      </c>
      <c r="E151" s="2">
        <v>788</v>
      </c>
      <c r="F151" s="2">
        <v>688</v>
      </c>
      <c r="G151" s="2">
        <v>0</v>
      </c>
      <c r="H151" s="2">
        <v>2258.46</v>
      </c>
      <c r="I151" s="2">
        <v>16453.46</v>
      </c>
      <c r="J151" s="2">
        <v>1919.77</v>
      </c>
      <c r="K151" s="2">
        <v>1416.68</v>
      </c>
      <c r="L151" s="2">
        <v>4744.0099999999984</v>
      </c>
      <c r="M151" s="2">
        <v>8080.4599999999982</v>
      </c>
      <c r="N151" s="2">
        <v>8373</v>
      </c>
    </row>
    <row r="152" spans="1:14" s="12" customFormat="1" x14ac:dyDescent="0.2">
      <c r="A152" s="11"/>
      <c r="B152" s="16"/>
      <c r="C152" s="12" t="s">
        <v>39</v>
      </c>
      <c r="D152" s="12" t="s">
        <v>39</v>
      </c>
      <c r="E152" s="12" t="s">
        <v>39</v>
      </c>
      <c r="F152" s="12" t="s">
        <v>39</v>
      </c>
      <c r="G152" s="12" t="s">
        <v>39</v>
      </c>
      <c r="H152" s="12" t="s">
        <v>39</v>
      </c>
      <c r="I152" s="12" t="s">
        <v>39</v>
      </c>
      <c r="J152" s="12" t="s">
        <v>39</v>
      </c>
      <c r="K152" s="12" t="s">
        <v>39</v>
      </c>
      <c r="L152" s="12" t="s">
        <v>39</v>
      </c>
      <c r="M152" s="12" t="s">
        <v>39</v>
      </c>
      <c r="N152" s="12" t="s">
        <v>39</v>
      </c>
    </row>
    <row r="153" spans="1:14" x14ac:dyDescent="0.2">
      <c r="B153" s="13"/>
    </row>
    <row r="154" spans="1:14" x14ac:dyDescent="0.2">
      <c r="A154" s="10" t="s">
        <v>264</v>
      </c>
      <c r="B154" s="13"/>
    </row>
    <row r="155" spans="1:14" x14ac:dyDescent="0.2">
      <c r="A155" s="4" t="s">
        <v>265</v>
      </c>
      <c r="B155" s="13" t="s">
        <v>266</v>
      </c>
      <c r="C155" s="13">
        <v>14256</v>
      </c>
      <c r="D155" s="2">
        <v>400</v>
      </c>
      <c r="E155" s="2">
        <v>941</v>
      </c>
      <c r="F155" s="2">
        <v>865</v>
      </c>
      <c r="G155" s="2">
        <v>425.1</v>
      </c>
      <c r="H155" s="2">
        <v>1425.57</v>
      </c>
      <c r="I155" s="2">
        <v>18312.669999999998</v>
      </c>
      <c r="J155" s="2">
        <v>2489.3200000000002</v>
      </c>
      <c r="K155" s="2">
        <v>1639.4</v>
      </c>
      <c r="L155" s="2">
        <v>6145.9499999999971</v>
      </c>
      <c r="M155" s="2">
        <v>10274.669999999998</v>
      </c>
      <c r="N155" s="2">
        <v>8038</v>
      </c>
    </row>
    <row r="156" spans="1:14" x14ac:dyDescent="0.2">
      <c r="A156" s="4" t="s">
        <v>267</v>
      </c>
      <c r="B156" s="13" t="s">
        <v>268</v>
      </c>
      <c r="C156" s="13">
        <v>12319</v>
      </c>
      <c r="D156" s="2">
        <v>400</v>
      </c>
      <c r="E156" s="2">
        <v>788</v>
      </c>
      <c r="F156" s="2">
        <v>688</v>
      </c>
      <c r="G156" s="2">
        <v>283.39999999999998</v>
      </c>
      <c r="H156" s="2">
        <v>410.63</v>
      </c>
      <c r="I156" s="2">
        <v>14889.029999999999</v>
      </c>
      <c r="J156" s="2">
        <v>1758.07</v>
      </c>
      <c r="K156" s="2">
        <v>1416.68</v>
      </c>
      <c r="L156" s="2">
        <v>7968.7799999999988</v>
      </c>
      <c r="M156" s="2">
        <v>11143.529999999999</v>
      </c>
      <c r="N156" s="2">
        <v>3745.5</v>
      </c>
    </row>
    <row r="157" spans="1:14" s="12" customFormat="1" x14ac:dyDescent="0.2">
      <c r="A157" s="11"/>
      <c r="B157" s="16"/>
      <c r="C157" s="12" t="s">
        <v>39</v>
      </c>
      <c r="D157" s="12" t="s">
        <v>39</v>
      </c>
      <c r="E157" s="12" t="s">
        <v>39</v>
      </c>
      <c r="F157" s="12" t="s">
        <v>39</v>
      </c>
      <c r="G157" s="12" t="s">
        <v>39</v>
      </c>
      <c r="H157" s="12" t="s">
        <v>39</v>
      </c>
      <c r="I157" s="12" t="s">
        <v>39</v>
      </c>
      <c r="J157" s="12" t="s">
        <v>39</v>
      </c>
      <c r="K157" s="12" t="s">
        <v>39</v>
      </c>
      <c r="L157" s="12" t="s">
        <v>39</v>
      </c>
      <c r="M157" s="12" t="s">
        <v>39</v>
      </c>
      <c r="N157" s="12" t="s">
        <v>39</v>
      </c>
    </row>
    <row r="158" spans="1:14" x14ac:dyDescent="0.2">
      <c r="B158" s="13"/>
    </row>
    <row r="159" spans="1:14" x14ac:dyDescent="0.2">
      <c r="A159" s="10" t="s">
        <v>269</v>
      </c>
      <c r="B159" s="13"/>
    </row>
    <row r="160" spans="1:14" x14ac:dyDescent="0.2">
      <c r="A160" s="4" t="s">
        <v>270</v>
      </c>
      <c r="B160" s="13" t="s">
        <v>271</v>
      </c>
      <c r="C160" s="2">
        <v>13775</v>
      </c>
      <c r="D160" s="2">
        <v>400</v>
      </c>
      <c r="E160" s="2">
        <v>815</v>
      </c>
      <c r="F160" s="2">
        <v>716</v>
      </c>
      <c r="G160" s="2">
        <v>708.5</v>
      </c>
      <c r="H160" s="2">
        <v>0</v>
      </c>
      <c r="I160" s="2">
        <v>16414.5</v>
      </c>
      <c r="J160" s="2">
        <v>2083.9</v>
      </c>
      <c r="K160" s="2">
        <v>1584.1</v>
      </c>
      <c r="L160" s="2">
        <v>6811.5</v>
      </c>
      <c r="M160" s="2">
        <v>10479.5</v>
      </c>
      <c r="N160" s="2">
        <v>5935</v>
      </c>
    </row>
    <row r="161" spans="1:14" x14ac:dyDescent="0.2">
      <c r="A161" s="4" t="s">
        <v>272</v>
      </c>
      <c r="B161" s="13" t="s">
        <v>273</v>
      </c>
      <c r="C161" s="2">
        <v>13775</v>
      </c>
      <c r="D161" s="2">
        <v>0</v>
      </c>
      <c r="E161" s="2">
        <v>815</v>
      </c>
      <c r="F161" s="2">
        <v>716</v>
      </c>
      <c r="G161" s="2">
        <v>708.5</v>
      </c>
      <c r="H161" s="2">
        <v>1377.48</v>
      </c>
      <c r="I161" s="2">
        <v>17391.98</v>
      </c>
      <c r="J161" s="2">
        <v>2291.0500000000002</v>
      </c>
      <c r="K161" s="2">
        <v>1584.1</v>
      </c>
      <c r="L161" s="2">
        <v>5583.33</v>
      </c>
      <c r="M161" s="2">
        <v>9458.48</v>
      </c>
      <c r="N161" s="2">
        <v>7933.5</v>
      </c>
    </row>
    <row r="162" spans="1:14" x14ac:dyDescent="0.2">
      <c r="A162" s="4" t="s">
        <v>274</v>
      </c>
      <c r="B162" s="13" t="s">
        <v>275</v>
      </c>
      <c r="C162" s="2">
        <v>13308</v>
      </c>
      <c r="D162" s="2">
        <v>400</v>
      </c>
      <c r="E162" s="2">
        <v>915</v>
      </c>
      <c r="F162" s="2">
        <v>836</v>
      </c>
      <c r="G162" s="2">
        <v>566.79999999999995</v>
      </c>
      <c r="H162" s="2">
        <v>887.18</v>
      </c>
      <c r="I162" s="2">
        <v>16912.98</v>
      </c>
      <c r="J162" s="2">
        <v>2190.34</v>
      </c>
      <c r="K162" s="2">
        <v>1530.38</v>
      </c>
      <c r="L162" s="2">
        <v>133.7599999999984</v>
      </c>
      <c r="M162" s="2">
        <v>3854.4799999999987</v>
      </c>
      <c r="N162" s="2">
        <v>13058.5</v>
      </c>
    </row>
    <row r="163" spans="1:14" x14ac:dyDescent="0.2">
      <c r="A163" s="4" t="s">
        <v>276</v>
      </c>
      <c r="B163" s="13" t="s">
        <v>277</v>
      </c>
      <c r="C163" s="2">
        <v>12688</v>
      </c>
      <c r="D163" s="2">
        <v>400</v>
      </c>
      <c r="E163" s="2">
        <v>802</v>
      </c>
      <c r="F163" s="2">
        <v>702</v>
      </c>
      <c r="G163" s="2">
        <v>566.79999999999995</v>
      </c>
      <c r="H163" s="2">
        <v>0</v>
      </c>
      <c r="I163" s="2">
        <v>15158.8</v>
      </c>
      <c r="J163" s="2">
        <v>1815.7</v>
      </c>
      <c r="K163" s="2">
        <v>1459.1</v>
      </c>
      <c r="L163" s="2">
        <v>8570.5</v>
      </c>
      <c r="M163" s="2">
        <v>11845.3</v>
      </c>
      <c r="N163" s="2">
        <v>3313.5</v>
      </c>
    </row>
    <row r="164" spans="1:14" x14ac:dyDescent="0.2">
      <c r="A164" s="4" t="s">
        <v>278</v>
      </c>
      <c r="B164" s="13" t="s">
        <v>279</v>
      </c>
      <c r="C164" s="2">
        <v>13775</v>
      </c>
      <c r="D164" s="2">
        <v>200</v>
      </c>
      <c r="E164" s="2">
        <v>815</v>
      </c>
      <c r="F164" s="2">
        <v>716</v>
      </c>
      <c r="G164" s="2">
        <v>566.79999999999995</v>
      </c>
      <c r="H164" s="2">
        <v>1377.48</v>
      </c>
      <c r="I164" s="2">
        <v>17450.28</v>
      </c>
      <c r="J164" s="2">
        <v>2305.13</v>
      </c>
      <c r="K164" s="2">
        <v>1584.1</v>
      </c>
      <c r="L164" s="2">
        <v>8529.0499999999993</v>
      </c>
      <c r="M164" s="2">
        <v>12418.279999999999</v>
      </c>
      <c r="N164" s="2">
        <v>5032</v>
      </c>
    </row>
    <row r="165" spans="1:14" x14ac:dyDescent="0.2">
      <c r="A165" s="4" t="s">
        <v>280</v>
      </c>
      <c r="B165" s="13" t="s">
        <v>281</v>
      </c>
      <c r="C165" s="2">
        <v>13308</v>
      </c>
      <c r="D165" s="2">
        <v>0</v>
      </c>
      <c r="E165" s="2">
        <v>915</v>
      </c>
      <c r="F165" s="2">
        <v>696.66</v>
      </c>
      <c r="G165" s="2">
        <v>566.79999999999995</v>
      </c>
      <c r="H165" s="2">
        <v>3105.13</v>
      </c>
      <c r="I165" s="2">
        <v>18591.59</v>
      </c>
      <c r="J165" s="2">
        <v>2072.77</v>
      </c>
      <c r="K165" s="2">
        <v>1530.38</v>
      </c>
      <c r="L165" s="2">
        <v>9620.44</v>
      </c>
      <c r="M165" s="2">
        <v>13223.59</v>
      </c>
      <c r="N165" s="2">
        <v>5368</v>
      </c>
    </row>
    <row r="166" spans="1:14" x14ac:dyDescent="0.2">
      <c r="A166" s="4" t="s">
        <v>282</v>
      </c>
      <c r="B166" s="13" t="s">
        <v>283</v>
      </c>
      <c r="C166" s="2">
        <v>13775</v>
      </c>
      <c r="D166" s="2">
        <v>200</v>
      </c>
      <c r="E166" s="2">
        <v>815</v>
      </c>
      <c r="F166" s="2">
        <v>525.05999999999995</v>
      </c>
      <c r="G166" s="2">
        <v>566.79999999999995</v>
      </c>
      <c r="H166" s="2">
        <v>0</v>
      </c>
      <c r="I166" s="2">
        <v>15881.859999999999</v>
      </c>
      <c r="J166" s="2">
        <v>1970.12</v>
      </c>
      <c r="K166" s="2">
        <v>1584.1</v>
      </c>
      <c r="L166" s="2">
        <v>6700.6399999999994</v>
      </c>
      <c r="M166" s="2">
        <v>10254.859999999999</v>
      </c>
      <c r="N166" s="2">
        <v>5627</v>
      </c>
    </row>
    <row r="167" spans="1:14" x14ac:dyDescent="0.2">
      <c r="A167" s="4" t="s">
        <v>284</v>
      </c>
      <c r="B167" s="13" t="s">
        <v>285</v>
      </c>
      <c r="C167" s="2">
        <v>11929</v>
      </c>
      <c r="D167" s="2">
        <v>400</v>
      </c>
      <c r="E167" s="2">
        <v>737</v>
      </c>
      <c r="F167" s="2">
        <v>675</v>
      </c>
      <c r="G167" s="2">
        <v>590.79999999999995</v>
      </c>
      <c r="H167" s="2">
        <v>0</v>
      </c>
      <c r="I167" s="2">
        <v>14331.8</v>
      </c>
      <c r="J167" s="2">
        <v>1639.04</v>
      </c>
      <c r="K167" s="2">
        <v>1371.82</v>
      </c>
      <c r="L167" s="2">
        <v>119.43999999999869</v>
      </c>
      <c r="M167" s="2">
        <v>3130.2999999999984</v>
      </c>
      <c r="N167" s="2">
        <v>11201.5</v>
      </c>
    </row>
    <row r="168" spans="1:14" x14ac:dyDescent="0.2">
      <c r="A168" s="4" t="s">
        <v>286</v>
      </c>
      <c r="B168" s="13" t="s">
        <v>287</v>
      </c>
      <c r="C168" s="2">
        <v>9982</v>
      </c>
      <c r="D168" s="2">
        <v>0</v>
      </c>
      <c r="E168" s="2">
        <v>687</v>
      </c>
      <c r="F168" s="2">
        <v>627</v>
      </c>
      <c r="G168" s="2">
        <v>425.1</v>
      </c>
      <c r="H168" s="2">
        <v>0</v>
      </c>
      <c r="I168" s="2">
        <v>11721.1</v>
      </c>
      <c r="J168" s="2">
        <v>1123.25</v>
      </c>
      <c r="K168" s="2">
        <v>1147.74</v>
      </c>
      <c r="L168" s="2">
        <v>4403.1100000000006</v>
      </c>
      <c r="M168" s="2">
        <v>6674.1</v>
      </c>
      <c r="N168" s="2">
        <v>5047</v>
      </c>
    </row>
    <row r="169" spans="1:14" x14ac:dyDescent="0.2">
      <c r="A169" s="4" t="s">
        <v>288</v>
      </c>
      <c r="B169" s="13" t="s">
        <v>289</v>
      </c>
      <c r="C169" s="2">
        <v>13775</v>
      </c>
      <c r="D169" s="2">
        <v>200</v>
      </c>
      <c r="E169" s="2">
        <v>815</v>
      </c>
      <c r="F169" s="2">
        <v>716</v>
      </c>
      <c r="G169" s="2">
        <v>425.1</v>
      </c>
      <c r="H169" s="2">
        <v>459.16</v>
      </c>
      <c r="I169" s="2">
        <v>16390.260000000002</v>
      </c>
      <c r="J169" s="2">
        <v>2078.71</v>
      </c>
      <c r="K169" s="2">
        <v>1584.1</v>
      </c>
      <c r="L169" s="2">
        <v>3908.4500000000025</v>
      </c>
      <c r="M169" s="2">
        <v>7571.260000000002</v>
      </c>
      <c r="N169" s="2">
        <v>8819</v>
      </c>
    </row>
    <row r="170" spans="1:14" x14ac:dyDescent="0.2">
      <c r="A170" s="4" t="s">
        <v>290</v>
      </c>
      <c r="B170" s="13" t="s">
        <v>291</v>
      </c>
      <c r="C170" s="2">
        <v>7992</v>
      </c>
      <c r="D170" s="2">
        <v>400</v>
      </c>
      <c r="E170" s="2">
        <v>547</v>
      </c>
      <c r="F170" s="2">
        <v>450</v>
      </c>
      <c r="G170" s="2">
        <v>425.1</v>
      </c>
      <c r="H170" s="2">
        <v>0</v>
      </c>
      <c r="I170" s="2">
        <v>9814.1</v>
      </c>
      <c r="J170" s="2">
        <v>814</v>
      </c>
      <c r="K170" s="2">
        <v>919.02</v>
      </c>
      <c r="L170" s="2">
        <v>0.57999999999992724</v>
      </c>
      <c r="M170" s="2">
        <v>1733.6</v>
      </c>
      <c r="N170" s="2">
        <v>8080.5</v>
      </c>
    </row>
    <row r="171" spans="1:14" x14ac:dyDescent="0.2">
      <c r="A171" s="4" t="s">
        <v>292</v>
      </c>
      <c r="B171" s="13" t="s">
        <v>293</v>
      </c>
      <c r="C171" s="2">
        <v>13775</v>
      </c>
      <c r="D171" s="2">
        <v>0</v>
      </c>
      <c r="E171" s="2">
        <v>815</v>
      </c>
      <c r="F171" s="2">
        <v>716</v>
      </c>
      <c r="G171" s="2">
        <v>425.1</v>
      </c>
      <c r="H171" s="2">
        <v>0</v>
      </c>
      <c r="I171" s="2">
        <v>15731.1</v>
      </c>
      <c r="J171" s="2">
        <v>1937.92</v>
      </c>
      <c r="K171" s="2">
        <v>1584.1</v>
      </c>
      <c r="L171" s="2">
        <v>6201.08</v>
      </c>
      <c r="M171" s="2">
        <v>9723.1</v>
      </c>
      <c r="N171" s="2">
        <v>6008</v>
      </c>
    </row>
    <row r="172" spans="1:14" x14ac:dyDescent="0.2">
      <c r="A172" s="4" t="s">
        <v>294</v>
      </c>
      <c r="B172" s="13" t="s">
        <v>295</v>
      </c>
      <c r="C172" s="13">
        <v>13775</v>
      </c>
      <c r="D172" s="2">
        <v>200</v>
      </c>
      <c r="E172" s="2">
        <v>815</v>
      </c>
      <c r="F172" s="2">
        <v>358</v>
      </c>
      <c r="G172" s="2">
        <v>425.1</v>
      </c>
      <c r="H172" s="2">
        <v>1377.48</v>
      </c>
      <c r="I172" s="2">
        <v>16950.580000000002</v>
      </c>
      <c r="J172" s="2">
        <v>2100.3200000000002</v>
      </c>
      <c r="K172" s="2">
        <v>1584.1</v>
      </c>
      <c r="L172" s="2">
        <v>7156.6600000000017</v>
      </c>
      <c r="M172" s="2">
        <v>10841.080000000002</v>
      </c>
      <c r="N172" s="2">
        <v>6109.5</v>
      </c>
    </row>
    <row r="173" spans="1:14" x14ac:dyDescent="0.2">
      <c r="A173" s="4" t="s">
        <v>296</v>
      </c>
      <c r="B173" s="13" t="s">
        <v>297</v>
      </c>
      <c r="C173" s="13">
        <v>14306</v>
      </c>
      <c r="D173" s="2">
        <v>400</v>
      </c>
      <c r="E173" s="2">
        <v>915</v>
      </c>
      <c r="F173" s="2">
        <v>836</v>
      </c>
      <c r="G173" s="2">
        <v>425.1</v>
      </c>
      <c r="H173" s="2">
        <v>1377.48</v>
      </c>
      <c r="I173" s="2">
        <v>18259.579999999998</v>
      </c>
      <c r="J173" s="2">
        <v>2478</v>
      </c>
      <c r="K173" s="2">
        <v>1645.16</v>
      </c>
      <c r="L173" s="2">
        <v>7221.9199999999983</v>
      </c>
      <c r="M173" s="2">
        <v>11345.079999999998</v>
      </c>
      <c r="N173" s="2">
        <v>6914.5</v>
      </c>
    </row>
    <row r="174" spans="1:14" x14ac:dyDescent="0.2">
      <c r="A174" s="4" t="s">
        <v>298</v>
      </c>
      <c r="B174" s="13" t="s">
        <v>299</v>
      </c>
      <c r="C174" s="13">
        <v>14306</v>
      </c>
      <c r="D174" s="2">
        <v>0</v>
      </c>
      <c r="E174" s="2">
        <v>915</v>
      </c>
      <c r="F174" s="2">
        <v>724.53</v>
      </c>
      <c r="G174" s="2">
        <v>283.39999999999998</v>
      </c>
      <c r="H174" s="2">
        <v>1377.48</v>
      </c>
      <c r="I174" s="2">
        <v>17606.41</v>
      </c>
      <c r="J174" s="2">
        <v>2334.66</v>
      </c>
      <c r="K174" s="2">
        <v>1645.16</v>
      </c>
      <c r="L174" s="2">
        <v>161.09000000000015</v>
      </c>
      <c r="M174" s="2">
        <v>4140.91</v>
      </c>
      <c r="N174" s="2">
        <v>13465.5</v>
      </c>
    </row>
    <row r="175" spans="1:14" x14ac:dyDescent="0.2">
      <c r="A175" s="4" t="s">
        <v>300</v>
      </c>
      <c r="B175" s="13" t="s">
        <v>301</v>
      </c>
      <c r="C175" s="13">
        <v>14306</v>
      </c>
      <c r="D175" s="2">
        <v>0</v>
      </c>
      <c r="E175" s="2">
        <v>915</v>
      </c>
      <c r="F175" s="2">
        <v>836</v>
      </c>
      <c r="G175" s="2">
        <v>283.39999999999998</v>
      </c>
      <c r="H175" s="2">
        <v>1377.48</v>
      </c>
      <c r="I175" s="2">
        <v>17717.88</v>
      </c>
      <c r="J175" s="2">
        <v>2362.29</v>
      </c>
      <c r="K175" s="2">
        <v>1645.16</v>
      </c>
      <c r="L175" s="2">
        <v>8103.93</v>
      </c>
      <c r="M175" s="2">
        <v>12111.380000000001</v>
      </c>
      <c r="N175" s="2">
        <v>5606.5</v>
      </c>
    </row>
    <row r="176" spans="1:14" x14ac:dyDescent="0.2">
      <c r="A176" s="4" t="s">
        <v>302</v>
      </c>
      <c r="B176" s="13" t="s">
        <v>303</v>
      </c>
      <c r="C176" s="13">
        <v>14306</v>
      </c>
      <c r="D176" s="2">
        <v>0</v>
      </c>
      <c r="E176" s="2">
        <v>914</v>
      </c>
      <c r="F176" s="2">
        <v>836</v>
      </c>
      <c r="G176" s="2">
        <v>283.39999999999998</v>
      </c>
      <c r="H176" s="2">
        <v>1854.34</v>
      </c>
      <c r="I176" s="2">
        <v>18193.739999999998</v>
      </c>
      <c r="J176" s="2">
        <v>2463.9299999999998</v>
      </c>
      <c r="K176" s="2">
        <v>1645.16</v>
      </c>
      <c r="L176" s="2">
        <v>9092.1499999999978</v>
      </c>
      <c r="M176" s="2">
        <v>13201.239999999998</v>
      </c>
      <c r="N176" s="2">
        <v>4992.5</v>
      </c>
    </row>
    <row r="177" spans="1:14" x14ac:dyDescent="0.2">
      <c r="A177" s="4" t="s">
        <v>304</v>
      </c>
      <c r="B177" s="13" t="s">
        <v>305</v>
      </c>
      <c r="C177" s="13">
        <v>14306</v>
      </c>
      <c r="D177" s="2">
        <v>0</v>
      </c>
      <c r="E177" s="2">
        <v>915</v>
      </c>
      <c r="F177" s="2">
        <v>55.73</v>
      </c>
      <c r="G177" s="2">
        <v>283.39999999999998</v>
      </c>
      <c r="H177" s="2">
        <v>7152.9</v>
      </c>
      <c r="I177" s="2">
        <v>22713.03</v>
      </c>
      <c r="J177" s="2">
        <v>1901.4</v>
      </c>
      <c r="K177" s="2">
        <v>1645.16</v>
      </c>
      <c r="L177" s="2">
        <v>12197.469999999998</v>
      </c>
      <c r="M177" s="2">
        <v>15744.029999999999</v>
      </c>
      <c r="N177" s="2">
        <v>6969</v>
      </c>
    </row>
    <row r="178" spans="1:14" x14ac:dyDescent="0.2">
      <c r="A178" s="4" t="s">
        <v>306</v>
      </c>
      <c r="B178" s="13" t="s">
        <v>307</v>
      </c>
      <c r="C178" s="13">
        <v>14306</v>
      </c>
      <c r="D178" s="2">
        <v>0</v>
      </c>
      <c r="E178" s="2">
        <v>836</v>
      </c>
      <c r="F178" s="2">
        <v>915</v>
      </c>
      <c r="G178" s="2">
        <v>283.39999999999998</v>
      </c>
      <c r="H178" s="2">
        <v>476.86</v>
      </c>
      <c r="I178" s="2">
        <v>16817.259999999998</v>
      </c>
      <c r="J178" s="2">
        <v>2169.92</v>
      </c>
      <c r="K178" s="2">
        <v>1645.16</v>
      </c>
      <c r="L178" s="2">
        <v>2835.1799999999985</v>
      </c>
      <c r="M178" s="2">
        <v>6650.2599999999984</v>
      </c>
      <c r="N178" s="2">
        <v>10167</v>
      </c>
    </row>
    <row r="179" spans="1:14" x14ac:dyDescent="0.2">
      <c r="A179" s="4" t="s">
        <v>308</v>
      </c>
      <c r="B179" s="13" t="s">
        <v>309</v>
      </c>
      <c r="C179" s="13">
        <v>13775</v>
      </c>
      <c r="D179" s="2">
        <v>0</v>
      </c>
      <c r="E179" s="2">
        <v>815</v>
      </c>
      <c r="F179" s="2">
        <v>716</v>
      </c>
      <c r="G179" s="2">
        <v>283.39999999999998</v>
      </c>
      <c r="H179" s="2">
        <v>918.32</v>
      </c>
      <c r="I179" s="2">
        <v>16507.72</v>
      </c>
      <c r="J179" s="2">
        <v>2103.8000000000002</v>
      </c>
      <c r="K179" s="2">
        <v>1584.1</v>
      </c>
      <c r="L179" s="2">
        <v>5343.8200000000015</v>
      </c>
      <c r="M179" s="2">
        <v>9031.7200000000012</v>
      </c>
      <c r="N179" s="2">
        <v>7476</v>
      </c>
    </row>
    <row r="180" spans="1:14" x14ac:dyDescent="0.2">
      <c r="A180" s="4" t="s">
        <v>310</v>
      </c>
      <c r="B180" s="13" t="s">
        <v>311</v>
      </c>
      <c r="C180" s="13">
        <v>13775</v>
      </c>
      <c r="D180" s="2">
        <v>0</v>
      </c>
      <c r="E180" s="2">
        <v>815</v>
      </c>
      <c r="F180" s="2">
        <v>716</v>
      </c>
      <c r="G180" s="2">
        <v>283.39999999999998</v>
      </c>
      <c r="H180" s="2">
        <v>0</v>
      </c>
      <c r="I180" s="2">
        <v>15589.4</v>
      </c>
      <c r="J180" s="2">
        <v>1907.64</v>
      </c>
      <c r="K180" s="2">
        <v>1584.1</v>
      </c>
      <c r="L180" s="2">
        <v>137.65999999999985</v>
      </c>
      <c r="M180" s="2">
        <v>3629.3999999999996</v>
      </c>
      <c r="N180" s="2">
        <v>11960</v>
      </c>
    </row>
    <row r="181" spans="1:14" x14ac:dyDescent="0.2">
      <c r="A181" s="4" t="s">
        <v>312</v>
      </c>
      <c r="B181" s="13" t="s">
        <v>313</v>
      </c>
      <c r="C181" s="13">
        <v>14306</v>
      </c>
      <c r="D181" s="2">
        <v>400</v>
      </c>
      <c r="E181" s="2">
        <v>915</v>
      </c>
      <c r="F181" s="2">
        <v>836</v>
      </c>
      <c r="G181" s="2">
        <v>0</v>
      </c>
      <c r="H181" s="2">
        <v>953.72</v>
      </c>
      <c r="I181" s="2">
        <v>17410.72</v>
      </c>
      <c r="J181" s="2">
        <v>2296.6799999999998</v>
      </c>
      <c r="K181" s="2">
        <v>1645.16</v>
      </c>
      <c r="L181" s="2">
        <v>7489.380000000001</v>
      </c>
      <c r="M181" s="2">
        <v>11431.220000000001</v>
      </c>
      <c r="N181" s="2">
        <v>5979.5</v>
      </c>
    </row>
    <row r="182" spans="1:14" x14ac:dyDescent="0.2">
      <c r="A182" s="4" t="s">
        <v>314</v>
      </c>
      <c r="B182" s="13" t="s">
        <v>315</v>
      </c>
      <c r="C182" s="2">
        <v>14306</v>
      </c>
      <c r="D182" s="2">
        <v>200</v>
      </c>
      <c r="E182" s="2">
        <v>915</v>
      </c>
      <c r="F182" s="2">
        <v>836</v>
      </c>
      <c r="G182" s="2">
        <v>283.39999999999998</v>
      </c>
      <c r="H182" s="2">
        <v>0</v>
      </c>
      <c r="I182" s="2">
        <v>16540.400000000001</v>
      </c>
      <c r="J182" s="2">
        <v>2110.7800000000002</v>
      </c>
      <c r="K182" s="2">
        <v>1645.16</v>
      </c>
      <c r="L182" s="2">
        <v>143.46000000000095</v>
      </c>
      <c r="M182" s="2">
        <v>3899.4000000000015</v>
      </c>
      <c r="N182" s="2">
        <v>12641</v>
      </c>
    </row>
    <row r="183" spans="1:14" x14ac:dyDescent="0.2">
      <c r="A183" s="4" t="s">
        <v>316</v>
      </c>
      <c r="B183" s="13" t="s">
        <v>317</v>
      </c>
      <c r="C183" s="13">
        <v>14306</v>
      </c>
      <c r="D183" s="2">
        <v>0</v>
      </c>
      <c r="E183" s="2">
        <v>915</v>
      </c>
      <c r="F183" s="2">
        <v>836</v>
      </c>
      <c r="G183" s="2">
        <v>425.1</v>
      </c>
      <c r="H183" s="2">
        <v>953.72</v>
      </c>
      <c r="I183" s="2">
        <v>17435.82</v>
      </c>
      <c r="J183" s="2">
        <v>2302.04</v>
      </c>
      <c r="K183" s="2">
        <v>1645.16</v>
      </c>
      <c r="L183" s="2">
        <v>2201.619999999999</v>
      </c>
      <c r="M183" s="2">
        <v>6148.8199999999988</v>
      </c>
      <c r="N183" s="2">
        <v>11287</v>
      </c>
    </row>
    <row r="184" spans="1:14" x14ac:dyDescent="0.2">
      <c r="A184" s="4" t="s">
        <v>318</v>
      </c>
      <c r="B184" s="13" t="s">
        <v>319</v>
      </c>
      <c r="C184" s="13">
        <v>14306</v>
      </c>
      <c r="D184" s="2">
        <v>0</v>
      </c>
      <c r="E184" s="2">
        <v>915</v>
      </c>
      <c r="F184" s="2">
        <v>836</v>
      </c>
      <c r="G184" s="2">
        <v>0</v>
      </c>
      <c r="H184" s="2">
        <v>1430.58</v>
      </c>
      <c r="I184" s="2">
        <v>17487.580000000002</v>
      </c>
      <c r="J184" s="2">
        <v>2313.1</v>
      </c>
      <c r="K184" s="2">
        <v>1645.16</v>
      </c>
      <c r="L184" s="2">
        <v>1989.3200000000015</v>
      </c>
      <c r="M184" s="2">
        <v>5947.5800000000017</v>
      </c>
      <c r="N184" s="2">
        <v>11540</v>
      </c>
    </row>
    <row r="185" spans="1:14" x14ac:dyDescent="0.2">
      <c r="A185" s="4" t="s">
        <v>320</v>
      </c>
      <c r="B185" s="13" t="s">
        <v>321</v>
      </c>
      <c r="C185" s="13">
        <v>14306</v>
      </c>
      <c r="D185" s="2">
        <v>200</v>
      </c>
      <c r="E185" s="2">
        <v>915</v>
      </c>
      <c r="F185" s="2">
        <v>836</v>
      </c>
      <c r="G185" s="2">
        <v>0</v>
      </c>
      <c r="H185" s="2">
        <v>476.86</v>
      </c>
      <c r="I185" s="2">
        <v>16733.86</v>
      </c>
      <c r="J185" s="2">
        <v>2152.1</v>
      </c>
      <c r="K185" s="2">
        <v>1645.16</v>
      </c>
      <c r="L185" s="2">
        <v>3209.1000000000004</v>
      </c>
      <c r="M185" s="2">
        <v>7006.3600000000006</v>
      </c>
      <c r="N185" s="2">
        <v>9727.5</v>
      </c>
    </row>
    <row r="186" spans="1:14" x14ac:dyDescent="0.2">
      <c r="A186" s="4" t="s">
        <v>322</v>
      </c>
      <c r="B186" s="13" t="s">
        <v>323</v>
      </c>
      <c r="C186" s="13">
        <v>14306</v>
      </c>
      <c r="D186" s="2">
        <v>200</v>
      </c>
      <c r="E186" s="2">
        <v>915</v>
      </c>
      <c r="F186" s="2">
        <v>640.92999999999995</v>
      </c>
      <c r="G186" s="2">
        <v>0</v>
      </c>
      <c r="H186" s="2">
        <v>476.86</v>
      </c>
      <c r="I186" s="2">
        <v>16538.79</v>
      </c>
      <c r="J186" s="2">
        <v>2110.4299999999998</v>
      </c>
      <c r="K186" s="2">
        <v>1645.16</v>
      </c>
      <c r="L186" s="2">
        <v>6604.2000000000007</v>
      </c>
      <c r="M186" s="2">
        <v>10359.790000000001</v>
      </c>
      <c r="N186" s="2">
        <v>6179</v>
      </c>
    </row>
    <row r="187" spans="1:14" x14ac:dyDescent="0.2">
      <c r="A187" s="4" t="s">
        <v>324</v>
      </c>
      <c r="B187" s="13" t="s">
        <v>325</v>
      </c>
      <c r="C187" s="13">
        <v>14306</v>
      </c>
      <c r="D187" s="2">
        <v>0</v>
      </c>
      <c r="E187" s="2">
        <v>915</v>
      </c>
      <c r="F187" s="2">
        <v>615.6</v>
      </c>
      <c r="G187" s="2">
        <v>0</v>
      </c>
      <c r="H187" s="2">
        <v>1907.44</v>
      </c>
      <c r="I187" s="2">
        <v>17744.04</v>
      </c>
      <c r="J187" s="2">
        <v>2062.31</v>
      </c>
      <c r="K187" s="2">
        <v>1645.16</v>
      </c>
      <c r="L187" s="2">
        <v>8410.07</v>
      </c>
      <c r="M187" s="2">
        <v>12117.54</v>
      </c>
      <c r="N187" s="2">
        <v>5626.5</v>
      </c>
    </row>
    <row r="188" spans="1:14" x14ac:dyDescent="0.2">
      <c r="A188" s="4" t="s">
        <v>326</v>
      </c>
      <c r="B188" s="13" t="s">
        <v>327</v>
      </c>
      <c r="C188" s="13">
        <v>14306</v>
      </c>
      <c r="D188" s="2">
        <v>200</v>
      </c>
      <c r="E188" s="2">
        <v>915</v>
      </c>
      <c r="F188" s="2">
        <v>836</v>
      </c>
      <c r="G188" s="2">
        <v>0</v>
      </c>
      <c r="H188" s="2">
        <v>953.72</v>
      </c>
      <c r="I188" s="2">
        <v>17210.72</v>
      </c>
      <c r="J188" s="2">
        <v>2250.9899999999998</v>
      </c>
      <c r="K188" s="2">
        <v>1645.16</v>
      </c>
      <c r="L188" s="2">
        <v>9105.5700000000015</v>
      </c>
      <c r="M188" s="2">
        <v>13001.720000000001</v>
      </c>
      <c r="N188" s="2">
        <v>4209</v>
      </c>
    </row>
    <row r="189" spans="1:14" x14ac:dyDescent="0.2">
      <c r="A189" s="4" t="s">
        <v>328</v>
      </c>
      <c r="B189" s="13" t="s">
        <v>329</v>
      </c>
      <c r="C189" s="13">
        <v>14306</v>
      </c>
      <c r="D189" s="2">
        <v>0</v>
      </c>
      <c r="E189" s="2">
        <v>915</v>
      </c>
      <c r="F189" s="2">
        <v>836</v>
      </c>
      <c r="G189" s="2">
        <v>0</v>
      </c>
      <c r="H189" s="2">
        <v>1430.58</v>
      </c>
      <c r="I189" s="2">
        <v>17487.580000000002</v>
      </c>
      <c r="J189" s="2">
        <v>2313.1</v>
      </c>
      <c r="K189" s="2">
        <v>1645.16</v>
      </c>
      <c r="L189" s="2">
        <v>2841.3200000000015</v>
      </c>
      <c r="M189" s="2">
        <v>6799.5800000000017</v>
      </c>
      <c r="N189" s="2">
        <v>10688</v>
      </c>
    </row>
    <row r="190" spans="1:14" x14ac:dyDescent="0.2">
      <c r="A190" s="4" t="s">
        <v>330</v>
      </c>
      <c r="B190" s="13" t="s">
        <v>331</v>
      </c>
      <c r="C190" s="13">
        <v>14306</v>
      </c>
      <c r="D190" s="2">
        <v>0</v>
      </c>
      <c r="E190" s="2">
        <v>915</v>
      </c>
      <c r="F190" s="2">
        <v>836</v>
      </c>
      <c r="G190" s="2">
        <v>0</v>
      </c>
      <c r="H190" s="2">
        <v>0</v>
      </c>
      <c r="I190" s="2">
        <v>16057</v>
      </c>
      <c r="J190" s="2">
        <v>2007.52</v>
      </c>
      <c r="K190" s="2">
        <v>1645.16</v>
      </c>
      <c r="L190" s="2">
        <v>5428.82</v>
      </c>
      <c r="M190" s="2">
        <v>9081.5</v>
      </c>
      <c r="N190" s="2">
        <v>6975.5</v>
      </c>
    </row>
    <row r="191" spans="1:14" x14ac:dyDescent="0.2">
      <c r="A191" s="4" t="s">
        <v>332</v>
      </c>
      <c r="B191" s="13" t="s">
        <v>333</v>
      </c>
      <c r="C191" s="13">
        <v>13308</v>
      </c>
      <c r="D191" s="2">
        <v>0</v>
      </c>
      <c r="E191" s="2">
        <v>915</v>
      </c>
      <c r="F191" s="2">
        <v>836</v>
      </c>
      <c r="G191" s="2">
        <v>0</v>
      </c>
      <c r="H191" s="2">
        <f>443.59+443.59</f>
        <v>887.18</v>
      </c>
      <c r="I191" s="2">
        <v>15946.18</v>
      </c>
      <c r="J191" s="2">
        <v>1936.46</v>
      </c>
      <c r="K191" s="2">
        <v>1530.38</v>
      </c>
      <c r="L191" s="2">
        <v>6353.34</v>
      </c>
      <c r="M191" s="2">
        <v>9820.18</v>
      </c>
      <c r="N191" s="2">
        <v>6126</v>
      </c>
    </row>
    <row r="192" spans="1:14" x14ac:dyDescent="0.2">
      <c r="A192" s="4" t="s">
        <v>334</v>
      </c>
      <c r="B192" s="13" t="s">
        <v>335</v>
      </c>
      <c r="C192" s="13">
        <v>15983</v>
      </c>
      <c r="D192" s="2">
        <v>200</v>
      </c>
      <c r="E192" s="2">
        <v>1093</v>
      </c>
      <c r="F192" s="2">
        <v>899</v>
      </c>
      <c r="G192" s="2">
        <v>0</v>
      </c>
      <c r="H192" s="2">
        <v>3995.7</v>
      </c>
      <c r="I192" s="2">
        <v>22170.7</v>
      </c>
      <c r="J192" s="2">
        <v>3026.28</v>
      </c>
      <c r="K192" s="2">
        <v>1838.02</v>
      </c>
      <c r="L192" s="2">
        <v>1656.9000000000015</v>
      </c>
      <c r="M192" s="2">
        <v>6521.2000000000016</v>
      </c>
      <c r="N192" s="2">
        <v>15649.5</v>
      </c>
    </row>
    <row r="193" spans="1:14" x14ac:dyDescent="0.2">
      <c r="A193" s="4" t="s">
        <v>336</v>
      </c>
      <c r="B193" s="13" t="s">
        <v>337</v>
      </c>
      <c r="C193" s="13">
        <v>13775</v>
      </c>
      <c r="D193" s="2">
        <v>0</v>
      </c>
      <c r="E193" s="2">
        <v>815</v>
      </c>
      <c r="F193" s="2">
        <v>716</v>
      </c>
      <c r="G193" s="2">
        <v>0</v>
      </c>
      <c r="H193" s="2">
        <v>918.32</v>
      </c>
      <c r="I193" s="2">
        <v>16224.32</v>
      </c>
      <c r="J193" s="2">
        <v>2035.64</v>
      </c>
      <c r="K193" s="2">
        <v>1584.1</v>
      </c>
      <c r="L193" s="2">
        <v>7030.08</v>
      </c>
      <c r="M193" s="2">
        <v>10649.82</v>
      </c>
      <c r="N193" s="2">
        <v>5574.5</v>
      </c>
    </row>
    <row r="194" spans="1:14" x14ac:dyDescent="0.2">
      <c r="A194" s="4" t="s">
        <v>338</v>
      </c>
      <c r="B194" s="13" t="s">
        <v>339</v>
      </c>
      <c r="C194" s="13">
        <v>13775</v>
      </c>
      <c r="D194" s="2">
        <v>0</v>
      </c>
      <c r="E194" s="2">
        <v>815</v>
      </c>
      <c r="F194" s="2">
        <v>716</v>
      </c>
      <c r="G194" s="2">
        <v>0</v>
      </c>
      <c r="H194" s="2">
        <v>0</v>
      </c>
      <c r="I194" s="2">
        <v>15306</v>
      </c>
      <c r="J194" s="2">
        <v>1847.12</v>
      </c>
      <c r="K194" s="2">
        <v>1584.1</v>
      </c>
      <c r="L194" s="2">
        <v>2501.7800000000007</v>
      </c>
      <c r="M194" s="2">
        <v>5933</v>
      </c>
      <c r="N194" s="2">
        <v>9373</v>
      </c>
    </row>
    <row r="195" spans="1:14" x14ac:dyDescent="0.2">
      <c r="A195" s="4" t="s">
        <v>340</v>
      </c>
      <c r="B195" s="13" t="s">
        <v>341</v>
      </c>
      <c r="C195" s="13">
        <v>13775</v>
      </c>
      <c r="D195" s="2">
        <v>0</v>
      </c>
      <c r="E195" s="2">
        <v>815</v>
      </c>
      <c r="F195" s="2">
        <v>716</v>
      </c>
      <c r="G195" s="2">
        <v>0</v>
      </c>
      <c r="H195" s="2">
        <v>459.16</v>
      </c>
      <c r="I195" s="2">
        <v>15765.16</v>
      </c>
      <c r="J195" s="2">
        <v>1945.19</v>
      </c>
      <c r="K195" s="2">
        <v>1584.1</v>
      </c>
      <c r="L195" s="2">
        <v>3751.869999999999</v>
      </c>
      <c r="M195" s="2">
        <v>7281.1599999999989</v>
      </c>
      <c r="N195" s="2">
        <v>8484</v>
      </c>
    </row>
    <row r="196" spans="1:14" x14ac:dyDescent="0.2">
      <c r="A196" s="4" t="s">
        <v>342</v>
      </c>
      <c r="B196" s="13" t="s">
        <v>343</v>
      </c>
      <c r="C196" s="13">
        <v>13775</v>
      </c>
      <c r="D196" s="2">
        <v>0</v>
      </c>
      <c r="E196" s="2">
        <v>815</v>
      </c>
      <c r="F196" s="2">
        <v>716</v>
      </c>
      <c r="G196" s="2">
        <v>0</v>
      </c>
      <c r="H196" s="2">
        <v>1377.48</v>
      </c>
      <c r="I196" s="2">
        <v>16683.48</v>
      </c>
      <c r="J196" s="2">
        <v>2141.35</v>
      </c>
      <c r="K196" s="2">
        <v>1584.1</v>
      </c>
      <c r="L196" s="2">
        <v>1876.5299999999988</v>
      </c>
      <c r="M196" s="2">
        <v>5601.9799999999987</v>
      </c>
      <c r="N196" s="2">
        <v>11081.5</v>
      </c>
    </row>
    <row r="197" spans="1:14" x14ac:dyDescent="0.2">
      <c r="A197" s="4" t="s">
        <v>344</v>
      </c>
      <c r="B197" s="13" t="s">
        <v>345</v>
      </c>
      <c r="C197" s="13">
        <v>13775</v>
      </c>
      <c r="D197" s="2">
        <v>0</v>
      </c>
      <c r="E197" s="2">
        <v>815</v>
      </c>
      <c r="F197" s="2">
        <v>716</v>
      </c>
      <c r="G197" s="2">
        <v>0</v>
      </c>
      <c r="H197" s="2">
        <v>459.16</v>
      </c>
      <c r="I197" s="2">
        <v>15765.16</v>
      </c>
      <c r="J197" s="2">
        <v>1746.38</v>
      </c>
      <c r="K197" s="2">
        <v>1584.1</v>
      </c>
      <c r="L197" s="2">
        <v>4066.1800000000003</v>
      </c>
      <c r="M197" s="2">
        <v>7396.66</v>
      </c>
      <c r="N197" s="2">
        <v>8368.5</v>
      </c>
    </row>
    <row r="198" spans="1:14" x14ac:dyDescent="0.2">
      <c r="A198" s="4" t="s">
        <v>346</v>
      </c>
      <c r="B198" s="13" t="s">
        <v>347</v>
      </c>
      <c r="C198" s="13">
        <v>13775</v>
      </c>
      <c r="D198" s="2">
        <v>200</v>
      </c>
      <c r="E198" s="2">
        <v>815</v>
      </c>
      <c r="F198" s="2">
        <v>716</v>
      </c>
      <c r="G198" s="2">
        <v>0</v>
      </c>
      <c r="H198" s="2">
        <v>0</v>
      </c>
      <c r="I198" s="2">
        <v>15506</v>
      </c>
      <c r="J198" s="2">
        <v>1889.84</v>
      </c>
      <c r="K198" s="2">
        <v>1584.1</v>
      </c>
      <c r="L198" s="2">
        <v>6.0000000001309672E-2</v>
      </c>
      <c r="M198" s="2">
        <v>3474.0000000000009</v>
      </c>
      <c r="N198" s="2">
        <v>12032</v>
      </c>
    </row>
    <row r="199" spans="1:14" x14ac:dyDescent="0.2">
      <c r="A199" s="4" t="s">
        <v>348</v>
      </c>
      <c r="B199" s="13" t="s">
        <v>349</v>
      </c>
      <c r="C199" s="13">
        <v>11929</v>
      </c>
      <c r="D199" s="2">
        <v>200</v>
      </c>
      <c r="E199" s="2">
        <v>737</v>
      </c>
      <c r="F199" s="2">
        <v>675</v>
      </c>
      <c r="G199" s="2">
        <v>0</v>
      </c>
      <c r="H199" s="2">
        <v>0</v>
      </c>
      <c r="I199" s="2">
        <v>13541</v>
      </c>
      <c r="J199" s="2">
        <v>1470.14</v>
      </c>
      <c r="K199" s="2">
        <v>1371.82</v>
      </c>
      <c r="L199" s="2">
        <v>119.54000000000087</v>
      </c>
      <c r="M199" s="2">
        <v>2961.5000000000009</v>
      </c>
      <c r="N199" s="2">
        <v>10579.5</v>
      </c>
    </row>
    <row r="200" spans="1:14" x14ac:dyDescent="0.2">
      <c r="A200" s="4" t="s">
        <v>350</v>
      </c>
      <c r="B200" s="13" t="s">
        <v>351</v>
      </c>
      <c r="C200" s="2">
        <v>11929</v>
      </c>
      <c r="D200" s="2">
        <v>400</v>
      </c>
      <c r="E200" s="2">
        <v>737</v>
      </c>
      <c r="F200" s="2">
        <v>675</v>
      </c>
      <c r="G200" s="2">
        <v>0</v>
      </c>
      <c r="H200" s="2">
        <v>0</v>
      </c>
      <c r="I200" s="2">
        <v>13741</v>
      </c>
      <c r="J200" s="2">
        <v>1512.86</v>
      </c>
      <c r="K200" s="2">
        <v>1371.82</v>
      </c>
      <c r="L200" s="2">
        <v>-0.18000000000029104</v>
      </c>
      <c r="M200" s="2">
        <v>2884.4999999999995</v>
      </c>
      <c r="N200" s="2">
        <v>10856.5</v>
      </c>
    </row>
    <row r="201" spans="1:14" x14ac:dyDescent="0.2">
      <c r="A201" s="4" t="s">
        <v>352</v>
      </c>
      <c r="B201" s="13" t="s">
        <v>353</v>
      </c>
      <c r="C201" s="2">
        <v>13775</v>
      </c>
      <c r="D201" s="2">
        <v>0</v>
      </c>
      <c r="E201" s="2">
        <v>815</v>
      </c>
      <c r="F201" s="2">
        <v>716</v>
      </c>
      <c r="G201" s="2">
        <v>0</v>
      </c>
      <c r="H201" s="2">
        <v>918.32</v>
      </c>
      <c r="I201" s="2">
        <v>16224.32</v>
      </c>
      <c r="J201" s="2">
        <v>2043.27</v>
      </c>
      <c r="K201" s="2">
        <v>1644.62</v>
      </c>
      <c r="L201" s="2">
        <v>-6.9999999999708962E-2</v>
      </c>
      <c r="M201" s="2">
        <v>3687.82</v>
      </c>
      <c r="N201" s="2">
        <v>12536.5</v>
      </c>
    </row>
    <row r="202" spans="1:14" x14ac:dyDescent="0.2">
      <c r="A202" s="4" t="s">
        <v>354</v>
      </c>
      <c r="B202" s="13" t="s">
        <v>355</v>
      </c>
      <c r="C202" s="2">
        <v>13775</v>
      </c>
      <c r="D202" s="2">
        <v>200</v>
      </c>
      <c r="E202" s="2">
        <v>815</v>
      </c>
      <c r="F202" s="2">
        <v>716</v>
      </c>
      <c r="G202" s="2">
        <v>0</v>
      </c>
      <c r="H202" s="2">
        <v>0</v>
      </c>
      <c r="I202" s="2">
        <v>15506</v>
      </c>
      <c r="J202" s="2">
        <v>1889.84</v>
      </c>
      <c r="K202" s="2">
        <v>1584.1</v>
      </c>
      <c r="L202" s="2">
        <v>6.0000000001309672E-2</v>
      </c>
      <c r="M202" s="2">
        <v>3474.0000000000009</v>
      </c>
      <c r="N202" s="2">
        <v>12032</v>
      </c>
    </row>
    <row r="203" spans="1:14" x14ac:dyDescent="0.2">
      <c r="A203" s="4" t="s">
        <v>356</v>
      </c>
      <c r="B203" s="13" t="s">
        <v>357</v>
      </c>
      <c r="C203" s="2">
        <v>14306</v>
      </c>
      <c r="D203" s="2">
        <v>0</v>
      </c>
      <c r="E203" s="2">
        <v>915</v>
      </c>
      <c r="F203" s="2">
        <v>836</v>
      </c>
      <c r="G203" s="2">
        <v>0</v>
      </c>
      <c r="H203" s="2">
        <v>476.86</v>
      </c>
      <c r="I203" s="2">
        <v>16533.86</v>
      </c>
      <c r="J203" s="2">
        <v>2103.65</v>
      </c>
      <c r="K203" s="2">
        <v>1645.16</v>
      </c>
      <c r="L203" s="2">
        <v>27.049999999999272</v>
      </c>
      <c r="M203" s="2">
        <v>3775.8599999999997</v>
      </c>
      <c r="N203" s="2">
        <v>12758</v>
      </c>
    </row>
    <row r="204" spans="1:14" s="12" customFormat="1" x14ac:dyDescent="0.2">
      <c r="A204" s="11"/>
      <c r="B204" s="16"/>
      <c r="C204" s="12" t="s">
        <v>39</v>
      </c>
      <c r="D204" s="12" t="s">
        <v>39</v>
      </c>
      <c r="E204" s="12" t="s">
        <v>39</v>
      </c>
      <c r="F204" s="12" t="s">
        <v>39</v>
      </c>
      <c r="G204" s="12" t="s">
        <v>39</v>
      </c>
      <c r="H204" s="12" t="s">
        <v>39</v>
      </c>
      <c r="I204" s="12" t="s">
        <v>39</v>
      </c>
      <c r="J204" s="12" t="s">
        <v>39</v>
      </c>
      <c r="K204" s="12" t="s">
        <v>39</v>
      </c>
      <c r="L204" s="12" t="s">
        <v>39</v>
      </c>
      <c r="M204" s="12" t="s">
        <v>39</v>
      </c>
      <c r="N204" s="12" t="s">
        <v>39</v>
      </c>
    </row>
    <row r="205" spans="1:14" x14ac:dyDescent="0.2">
      <c r="B205" s="13"/>
    </row>
    <row r="206" spans="1:14" x14ac:dyDescent="0.2">
      <c r="A206" s="10" t="s">
        <v>358</v>
      </c>
      <c r="B206" s="13"/>
    </row>
    <row r="207" spans="1:14" x14ac:dyDescent="0.2">
      <c r="A207" s="4" t="s">
        <v>359</v>
      </c>
      <c r="B207" s="13" t="s">
        <v>360</v>
      </c>
      <c r="C207" s="13">
        <v>14306</v>
      </c>
      <c r="D207" s="2">
        <v>0</v>
      </c>
      <c r="E207" s="2">
        <v>915</v>
      </c>
      <c r="F207" s="2">
        <v>836</v>
      </c>
      <c r="G207" s="2">
        <v>708.5</v>
      </c>
      <c r="H207" s="2">
        <v>0</v>
      </c>
      <c r="I207" s="2">
        <v>16765.5</v>
      </c>
      <c r="J207" s="2">
        <v>2158.86</v>
      </c>
      <c r="K207" s="2">
        <v>1645.16</v>
      </c>
      <c r="L207" s="2">
        <v>7088.98</v>
      </c>
      <c r="M207" s="2">
        <v>10893</v>
      </c>
      <c r="N207" s="2">
        <v>5872.5</v>
      </c>
    </row>
    <row r="208" spans="1:14" x14ac:dyDescent="0.2">
      <c r="A208" s="4" t="s">
        <v>361</v>
      </c>
      <c r="B208" s="13" t="s">
        <v>362</v>
      </c>
      <c r="C208" s="13">
        <v>11929</v>
      </c>
      <c r="D208" s="2">
        <v>0</v>
      </c>
      <c r="E208" s="2">
        <v>737</v>
      </c>
      <c r="F208" s="2">
        <v>675</v>
      </c>
      <c r="G208" s="2">
        <v>566.79999999999995</v>
      </c>
      <c r="H208" s="2">
        <v>397.63</v>
      </c>
      <c r="I208" s="2">
        <v>14305.429999999998</v>
      </c>
      <c r="J208" s="2">
        <v>1633.41</v>
      </c>
      <c r="K208" s="2">
        <v>1371.82</v>
      </c>
      <c r="L208" s="2">
        <v>6314.1999999999989</v>
      </c>
      <c r="M208" s="2">
        <v>9319.4299999999985</v>
      </c>
      <c r="N208" s="2">
        <v>4986</v>
      </c>
    </row>
    <row r="209" spans="1:14" x14ac:dyDescent="0.2">
      <c r="A209" s="4" t="s">
        <v>363</v>
      </c>
      <c r="B209" s="13" t="s">
        <v>364</v>
      </c>
      <c r="C209" s="13">
        <v>14306</v>
      </c>
      <c r="D209" s="2">
        <v>0</v>
      </c>
      <c r="E209" s="2">
        <v>915</v>
      </c>
      <c r="F209" s="2">
        <v>836</v>
      </c>
      <c r="G209" s="2">
        <v>566.79999999999995</v>
      </c>
      <c r="H209" s="2">
        <v>0</v>
      </c>
      <c r="I209" s="2">
        <v>16623.8</v>
      </c>
      <c r="J209" s="2">
        <v>2128.6</v>
      </c>
      <c r="K209" s="2">
        <v>1645.16</v>
      </c>
      <c r="L209" s="2">
        <v>143.03999999999905</v>
      </c>
      <c r="M209" s="2">
        <v>3916.7999999999993</v>
      </c>
      <c r="N209" s="2">
        <v>12707</v>
      </c>
    </row>
    <row r="210" spans="1:14" x14ac:dyDescent="0.2">
      <c r="A210" s="4" t="s">
        <v>365</v>
      </c>
      <c r="B210" s="13" t="s">
        <v>366</v>
      </c>
      <c r="C210" s="13">
        <v>11929</v>
      </c>
      <c r="D210" s="2">
        <v>400</v>
      </c>
      <c r="E210" s="2">
        <v>737</v>
      </c>
      <c r="F210" s="2">
        <v>675</v>
      </c>
      <c r="G210" s="2">
        <v>425.1</v>
      </c>
      <c r="H210" s="2">
        <v>0</v>
      </c>
      <c r="I210" s="2">
        <v>14166.1</v>
      </c>
      <c r="J210" s="2">
        <v>1603.66</v>
      </c>
      <c r="K210" s="2">
        <v>1371.82</v>
      </c>
      <c r="L210" s="2">
        <v>3119.1200000000008</v>
      </c>
      <c r="M210" s="2">
        <v>6094.6</v>
      </c>
      <c r="N210" s="2">
        <v>8071.5</v>
      </c>
    </row>
    <row r="211" spans="1:14" x14ac:dyDescent="0.2">
      <c r="A211" s="4" t="s">
        <v>367</v>
      </c>
      <c r="B211" s="13" t="s">
        <v>368</v>
      </c>
      <c r="C211" s="13">
        <v>14306</v>
      </c>
      <c r="D211" s="2">
        <v>0</v>
      </c>
      <c r="E211" s="2">
        <v>915</v>
      </c>
      <c r="F211" s="2">
        <v>836</v>
      </c>
      <c r="G211" s="2">
        <v>425.1</v>
      </c>
      <c r="H211" s="2">
        <v>0</v>
      </c>
      <c r="I211" s="2">
        <v>16482.099999999999</v>
      </c>
      <c r="J211" s="2">
        <v>2098.34</v>
      </c>
      <c r="K211" s="2">
        <v>1645.16</v>
      </c>
      <c r="L211" s="2">
        <v>5777.0999999999985</v>
      </c>
      <c r="M211" s="2">
        <v>9520.5999999999985</v>
      </c>
      <c r="N211" s="2">
        <v>6961.5</v>
      </c>
    </row>
    <row r="212" spans="1:14" x14ac:dyDescent="0.2">
      <c r="A212" s="4" t="s">
        <v>369</v>
      </c>
      <c r="B212" s="13" t="s">
        <v>370</v>
      </c>
      <c r="C212" s="13">
        <v>11929</v>
      </c>
      <c r="D212" s="2">
        <v>0</v>
      </c>
      <c r="E212" s="2">
        <v>737</v>
      </c>
      <c r="F212" s="2">
        <v>675</v>
      </c>
      <c r="G212" s="2">
        <v>283.39999999999998</v>
      </c>
      <c r="H212" s="2">
        <v>0</v>
      </c>
      <c r="I212" s="2">
        <v>13624.4</v>
      </c>
      <c r="J212" s="2">
        <v>1487.94</v>
      </c>
      <c r="K212" s="2">
        <v>1371.82</v>
      </c>
      <c r="L212" s="2">
        <v>9193.64</v>
      </c>
      <c r="M212" s="2">
        <v>12053.4</v>
      </c>
      <c r="N212" s="2">
        <v>1571</v>
      </c>
    </row>
    <row r="213" spans="1:14" x14ac:dyDescent="0.2">
      <c r="A213" s="4" t="s">
        <v>371</v>
      </c>
      <c r="B213" s="13" t="s">
        <v>372</v>
      </c>
      <c r="C213" s="13">
        <v>11929</v>
      </c>
      <c r="D213" s="2">
        <v>200</v>
      </c>
      <c r="E213" s="2">
        <v>737</v>
      </c>
      <c r="F213" s="2">
        <v>675</v>
      </c>
      <c r="G213" s="2">
        <v>283.39999999999998</v>
      </c>
      <c r="H213" s="2">
        <v>0</v>
      </c>
      <c r="I213" s="2">
        <v>13824.4</v>
      </c>
      <c r="J213" s="2">
        <v>1530.66</v>
      </c>
      <c r="K213" s="2">
        <v>1371.82</v>
      </c>
      <c r="L213" s="2">
        <v>3801.92</v>
      </c>
      <c r="M213" s="2">
        <v>6704.4</v>
      </c>
      <c r="N213" s="2">
        <v>7120</v>
      </c>
    </row>
    <row r="214" spans="1:14" x14ac:dyDescent="0.2">
      <c r="A214" s="4" t="s">
        <v>373</v>
      </c>
      <c r="B214" s="13" t="s">
        <v>374</v>
      </c>
      <c r="C214" s="13">
        <v>14306</v>
      </c>
      <c r="D214" s="2">
        <v>0</v>
      </c>
      <c r="E214" s="2">
        <v>915</v>
      </c>
      <c r="F214" s="2">
        <v>836</v>
      </c>
      <c r="G214" s="2">
        <v>283.39999999999998</v>
      </c>
      <c r="H214" s="2">
        <v>0</v>
      </c>
      <c r="I214" s="2">
        <v>16340.4</v>
      </c>
      <c r="J214" s="2">
        <v>2068.06</v>
      </c>
      <c r="K214" s="2">
        <v>1645.16</v>
      </c>
      <c r="L214" s="2">
        <v>5743.18</v>
      </c>
      <c r="M214" s="2">
        <v>9456.4000000000015</v>
      </c>
      <c r="N214" s="2">
        <v>6884</v>
      </c>
    </row>
    <row r="215" spans="1:14" x14ac:dyDescent="0.2">
      <c r="A215" s="4" t="s">
        <v>375</v>
      </c>
      <c r="B215" s="13" t="s">
        <v>376</v>
      </c>
      <c r="C215" s="13">
        <v>14306</v>
      </c>
      <c r="D215" s="2">
        <v>0</v>
      </c>
      <c r="E215" s="2">
        <v>915</v>
      </c>
      <c r="F215" s="2">
        <v>836</v>
      </c>
      <c r="G215" s="2">
        <v>283.39999999999998</v>
      </c>
      <c r="H215" s="2">
        <v>0</v>
      </c>
      <c r="I215" s="2">
        <v>16340.4</v>
      </c>
      <c r="J215" s="2">
        <v>2068.06</v>
      </c>
      <c r="K215" s="2">
        <v>1645.16</v>
      </c>
      <c r="L215" s="2">
        <v>5187.18</v>
      </c>
      <c r="M215" s="2">
        <v>8900.4000000000015</v>
      </c>
      <c r="N215" s="2">
        <v>7440</v>
      </c>
    </row>
    <row r="216" spans="1:14" x14ac:dyDescent="0.2">
      <c r="A216" s="4" t="s">
        <v>377</v>
      </c>
      <c r="B216" s="13" t="s">
        <v>378</v>
      </c>
      <c r="C216" s="13">
        <v>14306</v>
      </c>
      <c r="D216" s="2">
        <v>0</v>
      </c>
      <c r="E216" s="2">
        <v>915</v>
      </c>
      <c r="F216" s="2">
        <v>836</v>
      </c>
      <c r="G216" s="2">
        <v>283.39999999999998</v>
      </c>
      <c r="H216" s="2">
        <v>0</v>
      </c>
      <c r="I216" s="2">
        <v>16340.4</v>
      </c>
      <c r="J216" s="2">
        <v>2068.06</v>
      </c>
      <c r="K216" s="2">
        <v>1645.16</v>
      </c>
      <c r="L216" s="2">
        <v>3799.1800000000003</v>
      </c>
      <c r="M216" s="2">
        <v>7512.4000000000005</v>
      </c>
      <c r="N216" s="2">
        <v>8828</v>
      </c>
    </row>
    <row r="217" spans="1:14" x14ac:dyDescent="0.2">
      <c r="A217" s="4" t="s">
        <v>379</v>
      </c>
      <c r="B217" s="13" t="s">
        <v>380</v>
      </c>
      <c r="C217" s="13">
        <v>14306</v>
      </c>
      <c r="D217" s="2">
        <v>0</v>
      </c>
      <c r="E217" s="2">
        <v>915</v>
      </c>
      <c r="F217" s="2">
        <v>836</v>
      </c>
      <c r="G217" s="2">
        <v>0</v>
      </c>
      <c r="H217" s="2">
        <v>0</v>
      </c>
      <c r="I217" s="2">
        <v>16057</v>
      </c>
      <c r="J217" s="2">
        <v>2007.52</v>
      </c>
      <c r="K217" s="2">
        <v>1645.16</v>
      </c>
      <c r="L217" s="2">
        <v>4254.32</v>
      </c>
      <c r="M217" s="2">
        <v>7907</v>
      </c>
      <c r="N217" s="2">
        <v>8150</v>
      </c>
    </row>
    <row r="218" spans="1:14" x14ac:dyDescent="0.2">
      <c r="A218" s="4" t="s">
        <v>381</v>
      </c>
      <c r="B218" s="13" t="s">
        <v>382</v>
      </c>
      <c r="C218" s="13">
        <v>14306</v>
      </c>
      <c r="D218" s="2">
        <v>0</v>
      </c>
      <c r="E218" s="2">
        <v>915</v>
      </c>
      <c r="F218" s="2">
        <v>836</v>
      </c>
      <c r="G218" s="2">
        <v>0</v>
      </c>
      <c r="H218" s="2">
        <v>141.72999999999999</v>
      </c>
      <c r="I218" s="2">
        <v>16198.73</v>
      </c>
      <c r="J218" s="2">
        <v>2022.66</v>
      </c>
      <c r="K218" s="2">
        <v>1645.16</v>
      </c>
      <c r="L218" s="2">
        <v>143.40999999999985</v>
      </c>
      <c r="M218" s="2">
        <v>3811.23</v>
      </c>
      <c r="N218" s="2">
        <v>12387.5</v>
      </c>
    </row>
    <row r="219" spans="1:14" x14ac:dyDescent="0.2">
      <c r="A219" s="4" t="s">
        <v>383</v>
      </c>
      <c r="B219" s="13" t="s">
        <v>384</v>
      </c>
      <c r="C219" s="13">
        <v>14306</v>
      </c>
      <c r="D219" s="2">
        <v>0</v>
      </c>
      <c r="E219" s="2">
        <v>915</v>
      </c>
      <c r="F219" s="2">
        <v>836</v>
      </c>
      <c r="G219" s="2">
        <v>0</v>
      </c>
      <c r="H219" s="2">
        <v>0</v>
      </c>
      <c r="I219" s="2">
        <v>16057</v>
      </c>
      <c r="J219" s="2">
        <v>2007.52</v>
      </c>
      <c r="K219" s="2">
        <v>1645.16</v>
      </c>
      <c r="L219" s="2">
        <v>143.31999999999971</v>
      </c>
      <c r="M219" s="2">
        <v>3796</v>
      </c>
      <c r="N219" s="2">
        <v>12261</v>
      </c>
    </row>
    <row r="220" spans="1:14" x14ac:dyDescent="0.2">
      <c r="A220" s="4" t="s">
        <v>385</v>
      </c>
      <c r="B220" s="13" t="s">
        <v>386</v>
      </c>
      <c r="C220" s="13">
        <v>14306</v>
      </c>
      <c r="D220" s="2">
        <v>0</v>
      </c>
      <c r="E220" s="2">
        <v>915</v>
      </c>
      <c r="F220" s="2">
        <v>836</v>
      </c>
      <c r="G220" s="2">
        <v>0</v>
      </c>
      <c r="H220" s="2">
        <v>0</v>
      </c>
      <c r="I220" s="2">
        <v>16057</v>
      </c>
      <c r="J220" s="2">
        <v>2007.52</v>
      </c>
      <c r="K220" s="2">
        <v>1645.16</v>
      </c>
      <c r="L220" s="2">
        <v>1643.3199999999997</v>
      </c>
      <c r="M220" s="2">
        <v>5296</v>
      </c>
      <c r="N220" s="2">
        <v>10761</v>
      </c>
    </row>
    <row r="221" spans="1:14" x14ac:dyDescent="0.2">
      <c r="A221" s="4" t="s">
        <v>387</v>
      </c>
      <c r="B221" s="13" t="s">
        <v>388</v>
      </c>
      <c r="C221" s="13">
        <v>14306</v>
      </c>
      <c r="D221" s="2">
        <v>0</v>
      </c>
      <c r="E221" s="2">
        <v>915</v>
      </c>
      <c r="F221" s="2">
        <v>836</v>
      </c>
      <c r="G221" s="2">
        <v>0</v>
      </c>
      <c r="H221" s="2">
        <v>992.13</v>
      </c>
      <c r="I221" s="2">
        <v>17049.13</v>
      </c>
      <c r="J221" s="2">
        <v>2128.62</v>
      </c>
      <c r="K221" s="2">
        <v>1645.16</v>
      </c>
      <c r="L221" s="2">
        <v>5392.8500000000022</v>
      </c>
      <c r="M221" s="2">
        <v>9166.630000000001</v>
      </c>
      <c r="N221" s="2">
        <v>7882.5</v>
      </c>
    </row>
    <row r="222" spans="1:14" x14ac:dyDescent="0.2">
      <c r="A222" s="4" t="s">
        <v>389</v>
      </c>
      <c r="B222" s="13" t="s">
        <v>390</v>
      </c>
      <c r="C222" s="13">
        <v>14306</v>
      </c>
      <c r="D222" s="2">
        <v>0</v>
      </c>
      <c r="E222" s="2">
        <v>915</v>
      </c>
      <c r="F222" s="2">
        <v>836</v>
      </c>
      <c r="G222" s="2">
        <v>0</v>
      </c>
      <c r="H222" s="2">
        <v>0</v>
      </c>
      <c r="I222" s="2">
        <v>16057</v>
      </c>
      <c r="J222" s="2">
        <v>2007.52</v>
      </c>
      <c r="K222" s="2">
        <v>1645.16</v>
      </c>
      <c r="L222" s="2">
        <v>1369.8199999999997</v>
      </c>
      <c r="M222" s="2">
        <v>5022.5</v>
      </c>
      <c r="N222" s="2">
        <v>11034.5</v>
      </c>
    </row>
    <row r="223" spans="1:14" x14ac:dyDescent="0.2">
      <c r="A223" s="4" t="s">
        <v>391</v>
      </c>
      <c r="B223" s="13" t="s">
        <v>392</v>
      </c>
      <c r="C223" s="13">
        <v>14306</v>
      </c>
      <c r="D223" s="2">
        <v>0</v>
      </c>
      <c r="E223" s="2">
        <v>915</v>
      </c>
      <c r="F223" s="2">
        <v>836</v>
      </c>
      <c r="G223" s="2">
        <v>0</v>
      </c>
      <c r="H223" s="2">
        <v>0</v>
      </c>
      <c r="I223" s="2">
        <v>16057</v>
      </c>
      <c r="J223" s="2">
        <v>2007.52</v>
      </c>
      <c r="K223" s="2">
        <v>1645.16</v>
      </c>
      <c r="L223" s="2">
        <v>0.31999999999970896</v>
      </c>
      <c r="M223" s="2">
        <v>3653</v>
      </c>
      <c r="N223" s="2">
        <v>12404</v>
      </c>
    </row>
    <row r="224" spans="1:14" x14ac:dyDescent="0.2">
      <c r="A224" s="4" t="s">
        <v>393</v>
      </c>
      <c r="B224" s="13" t="s">
        <v>394</v>
      </c>
      <c r="C224" s="13">
        <v>14306</v>
      </c>
      <c r="D224" s="2">
        <v>0</v>
      </c>
      <c r="E224" s="2">
        <v>915</v>
      </c>
      <c r="F224" s="2">
        <v>836</v>
      </c>
      <c r="G224" s="2">
        <v>0</v>
      </c>
      <c r="H224" s="2">
        <v>0</v>
      </c>
      <c r="I224" s="2">
        <v>16057</v>
      </c>
      <c r="J224" s="2">
        <v>2007.52</v>
      </c>
      <c r="K224" s="2">
        <v>1645.16</v>
      </c>
      <c r="L224" s="2">
        <v>0.31999999999970896</v>
      </c>
      <c r="M224" s="2">
        <v>3653</v>
      </c>
      <c r="N224" s="2">
        <v>12404</v>
      </c>
    </row>
    <row r="225" spans="1:14" x14ac:dyDescent="0.2">
      <c r="A225" s="4" t="s">
        <v>395</v>
      </c>
      <c r="B225" s="13" t="s">
        <v>396</v>
      </c>
      <c r="C225" s="13">
        <v>14306</v>
      </c>
      <c r="D225" s="2">
        <v>0</v>
      </c>
      <c r="E225" s="2">
        <v>915</v>
      </c>
      <c r="F225" s="2">
        <v>836</v>
      </c>
      <c r="G225" s="2">
        <v>0</v>
      </c>
      <c r="H225" s="2">
        <v>0</v>
      </c>
      <c r="I225" s="2">
        <v>16057</v>
      </c>
      <c r="J225" s="2">
        <v>2007.52</v>
      </c>
      <c r="K225" s="2">
        <v>1645.16</v>
      </c>
      <c r="L225" s="2">
        <v>143.31999999999971</v>
      </c>
      <c r="M225" s="2">
        <v>3796</v>
      </c>
      <c r="N225" s="2">
        <v>12261</v>
      </c>
    </row>
    <row r="226" spans="1:14" x14ac:dyDescent="0.2">
      <c r="A226" s="4" t="s">
        <v>397</v>
      </c>
      <c r="B226" s="13" t="s">
        <v>398</v>
      </c>
      <c r="C226" s="13">
        <v>14306</v>
      </c>
      <c r="D226" s="2">
        <v>7152.9</v>
      </c>
      <c r="E226" s="2">
        <v>915</v>
      </c>
      <c r="F226" s="2">
        <v>0</v>
      </c>
      <c r="G226" s="2">
        <v>0</v>
      </c>
      <c r="H226" s="2">
        <v>0</v>
      </c>
      <c r="I226" s="2">
        <v>22373.9</v>
      </c>
      <c r="J226" s="2">
        <v>1828.96</v>
      </c>
      <c r="K226" s="2">
        <v>1645.16</v>
      </c>
      <c r="L226" s="2">
        <v>7153.2800000000025</v>
      </c>
      <c r="M226" s="2">
        <v>10627.400000000001</v>
      </c>
      <c r="N226" s="2">
        <v>11746.5</v>
      </c>
    </row>
    <row r="227" spans="1:14" x14ac:dyDescent="0.2">
      <c r="A227" s="4" t="s">
        <v>399</v>
      </c>
      <c r="B227" s="13" t="s">
        <v>400</v>
      </c>
      <c r="C227" s="13">
        <v>14306</v>
      </c>
      <c r="D227" s="2">
        <v>0</v>
      </c>
      <c r="E227" s="2">
        <v>915</v>
      </c>
      <c r="F227" s="2">
        <v>836</v>
      </c>
      <c r="G227" s="2">
        <v>0</v>
      </c>
      <c r="H227" s="2">
        <v>0</v>
      </c>
      <c r="I227" s="2">
        <v>16057</v>
      </c>
      <c r="J227" s="2">
        <v>2007.52</v>
      </c>
      <c r="K227" s="2">
        <v>1645.16</v>
      </c>
      <c r="L227" s="2">
        <v>0.31999999999970896</v>
      </c>
      <c r="M227" s="2">
        <v>3653</v>
      </c>
      <c r="N227" s="2">
        <v>12404</v>
      </c>
    </row>
    <row r="228" spans="1:14" x14ac:dyDescent="0.2">
      <c r="A228" s="4" t="s">
        <v>401</v>
      </c>
      <c r="B228" s="13" t="s">
        <v>402</v>
      </c>
      <c r="C228" s="13">
        <v>14306</v>
      </c>
      <c r="D228" s="2">
        <v>0</v>
      </c>
      <c r="E228" s="2">
        <v>915</v>
      </c>
      <c r="F228" s="2">
        <v>836</v>
      </c>
      <c r="G228" s="2">
        <v>0</v>
      </c>
      <c r="H228" s="2">
        <v>1063</v>
      </c>
      <c r="I228" s="2">
        <v>17120</v>
      </c>
      <c r="J228" s="2">
        <v>2143.7600000000002</v>
      </c>
      <c r="K228" s="2">
        <v>1645.16</v>
      </c>
      <c r="L228" s="2">
        <v>143.07999999999993</v>
      </c>
      <c r="M228" s="2">
        <v>3932</v>
      </c>
      <c r="N228" s="2">
        <v>13188</v>
      </c>
    </row>
    <row r="229" spans="1:14" x14ac:dyDescent="0.2">
      <c r="A229" s="4" t="s">
        <v>403</v>
      </c>
      <c r="B229" s="13" t="s">
        <v>404</v>
      </c>
      <c r="C229" s="2">
        <v>14306</v>
      </c>
      <c r="D229" s="2">
        <v>0</v>
      </c>
      <c r="E229" s="2">
        <v>915</v>
      </c>
      <c r="F229" s="2">
        <v>836</v>
      </c>
      <c r="G229" s="2">
        <v>0</v>
      </c>
      <c r="H229" s="2">
        <v>1907.45</v>
      </c>
      <c r="I229" s="2">
        <v>17964.45</v>
      </c>
      <c r="J229" s="2">
        <v>2415.0300000000002</v>
      </c>
      <c r="K229" s="2">
        <v>1645.2</v>
      </c>
      <c r="L229" s="2">
        <v>0.22000000000116415</v>
      </c>
      <c r="M229" s="2">
        <v>4060.4500000000016</v>
      </c>
      <c r="N229" s="2">
        <v>13904</v>
      </c>
    </row>
    <row r="230" spans="1:14" x14ac:dyDescent="0.2">
      <c r="A230" s="4" t="s">
        <v>405</v>
      </c>
      <c r="B230" s="13" t="s">
        <v>406</v>
      </c>
      <c r="C230" s="2">
        <v>14306</v>
      </c>
      <c r="D230" s="2">
        <v>0</v>
      </c>
      <c r="E230" s="2">
        <v>915</v>
      </c>
      <c r="F230" s="2">
        <v>836</v>
      </c>
      <c r="G230" s="2">
        <v>0</v>
      </c>
      <c r="H230" s="2">
        <v>0</v>
      </c>
      <c r="I230" s="2">
        <v>16057</v>
      </c>
      <c r="J230" s="2">
        <v>2007.52</v>
      </c>
      <c r="K230" s="2">
        <v>1645.16</v>
      </c>
      <c r="L230" s="2">
        <v>0.31999999999970896</v>
      </c>
      <c r="M230" s="2">
        <v>3653</v>
      </c>
      <c r="N230" s="2">
        <v>12404</v>
      </c>
    </row>
    <row r="231" spans="1:14" s="12" customFormat="1" x14ac:dyDescent="0.2">
      <c r="A231" s="11"/>
      <c r="B231" s="16"/>
      <c r="C231" s="12" t="s">
        <v>39</v>
      </c>
      <c r="D231" s="12" t="s">
        <v>39</v>
      </c>
      <c r="E231" s="12" t="s">
        <v>39</v>
      </c>
      <c r="F231" s="12" t="s">
        <v>39</v>
      </c>
      <c r="G231" s="12" t="s">
        <v>39</v>
      </c>
      <c r="H231" s="12" t="s">
        <v>39</v>
      </c>
      <c r="I231" s="12" t="s">
        <v>39</v>
      </c>
      <c r="J231" s="12" t="s">
        <v>39</v>
      </c>
      <c r="K231" s="12" t="s">
        <v>39</v>
      </c>
      <c r="L231" s="12" t="s">
        <v>39</v>
      </c>
      <c r="M231" s="12" t="s">
        <v>39</v>
      </c>
      <c r="N231" s="12" t="s">
        <v>39</v>
      </c>
    </row>
    <row r="232" spans="1:14" x14ac:dyDescent="0.2">
      <c r="B232" s="13"/>
    </row>
    <row r="233" spans="1:14" x14ac:dyDescent="0.2">
      <c r="A233" s="10" t="s">
        <v>407</v>
      </c>
      <c r="B233" s="13"/>
    </row>
    <row r="234" spans="1:14" x14ac:dyDescent="0.2">
      <c r="A234" s="4" t="s">
        <v>408</v>
      </c>
      <c r="B234" s="13" t="s">
        <v>409</v>
      </c>
      <c r="C234" s="13">
        <v>14306</v>
      </c>
      <c r="D234" s="2">
        <v>0</v>
      </c>
      <c r="E234" s="2">
        <v>914</v>
      </c>
      <c r="F234" s="2">
        <v>836</v>
      </c>
      <c r="G234" s="2">
        <v>708.5</v>
      </c>
      <c r="H234" s="2">
        <v>1430.58</v>
      </c>
      <c r="I234" s="2">
        <v>18195.080000000002</v>
      </c>
      <c r="J234" s="2">
        <v>2464.23</v>
      </c>
      <c r="K234" s="2">
        <v>1645.16</v>
      </c>
      <c r="L234" s="2">
        <v>6971.1900000000023</v>
      </c>
      <c r="M234" s="2">
        <v>11080.580000000002</v>
      </c>
      <c r="N234" s="2">
        <v>7114.5</v>
      </c>
    </row>
    <row r="235" spans="1:14" x14ac:dyDescent="0.2">
      <c r="A235" s="4" t="s">
        <v>410</v>
      </c>
      <c r="B235" s="13" t="s">
        <v>411</v>
      </c>
      <c r="C235" s="13">
        <v>11929</v>
      </c>
      <c r="D235" s="2">
        <v>400</v>
      </c>
      <c r="E235" s="2">
        <v>737</v>
      </c>
      <c r="F235" s="2">
        <v>675</v>
      </c>
      <c r="G235" s="2">
        <v>566.79999999999995</v>
      </c>
      <c r="H235" s="2">
        <v>0</v>
      </c>
      <c r="I235" s="2">
        <v>14307.8</v>
      </c>
      <c r="J235" s="2">
        <v>1633.92</v>
      </c>
      <c r="K235" s="2">
        <v>1371.82</v>
      </c>
      <c r="L235" s="2">
        <v>119.55999999999949</v>
      </c>
      <c r="M235" s="2">
        <v>3125.2999999999993</v>
      </c>
      <c r="N235" s="2">
        <v>11182.5</v>
      </c>
    </row>
    <row r="236" spans="1:14" x14ac:dyDescent="0.2">
      <c r="A236" s="4" t="s">
        <v>412</v>
      </c>
      <c r="B236" s="13" t="s">
        <v>413</v>
      </c>
      <c r="C236" s="13">
        <v>14306</v>
      </c>
      <c r="D236" s="2">
        <v>0</v>
      </c>
      <c r="E236" s="2">
        <v>915</v>
      </c>
      <c r="F236" s="2">
        <v>836</v>
      </c>
      <c r="G236" s="2">
        <v>566.79999999999995</v>
      </c>
      <c r="H236" s="2">
        <v>476.86</v>
      </c>
      <c r="I236" s="2">
        <v>17100.66</v>
      </c>
      <c r="J236" s="2">
        <v>2230.46</v>
      </c>
      <c r="K236" s="2">
        <v>1645.16</v>
      </c>
      <c r="L236" s="2">
        <v>143.04000000000087</v>
      </c>
      <c r="M236" s="2">
        <v>4018.6600000000008</v>
      </c>
      <c r="N236" s="2">
        <v>13082</v>
      </c>
    </row>
    <row r="237" spans="1:14" x14ac:dyDescent="0.2">
      <c r="A237" s="4" t="s">
        <v>414</v>
      </c>
      <c r="B237" s="13" t="s">
        <v>415</v>
      </c>
      <c r="C237" s="13">
        <v>14306</v>
      </c>
      <c r="D237" s="2">
        <v>0</v>
      </c>
      <c r="E237" s="2">
        <v>915</v>
      </c>
      <c r="F237" s="2">
        <v>836</v>
      </c>
      <c r="G237" s="2">
        <v>283.39999999999998</v>
      </c>
      <c r="H237" s="2">
        <v>1430.58</v>
      </c>
      <c r="I237" s="2">
        <v>17770.98</v>
      </c>
      <c r="J237" s="2">
        <v>2373.63</v>
      </c>
      <c r="K237" s="2">
        <v>1645.16</v>
      </c>
      <c r="L237" s="2">
        <v>4261.1899999999987</v>
      </c>
      <c r="M237" s="2">
        <v>8279.98</v>
      </c>
      <c r="N237" s="2">
        <v>9491</v>
      </c>
    </row>
    <row r="238" spans="1:14" x14ac:dyDescent="0.2">
      <c r="A238" s="4" t="s">
        <v>416</v>
      </c>
      <c r="B238" s="13" t="s">
        <v>417</v>
      </c>
      <c r="C238" s="13">
        <v>15255</v>
      </c>
      <c r="D238" s="2">
        <v>200</v>
      </c>
      <c r="E238" s="2">
        <v>1046</v>
      </c>
      <c r="F238" s="2">
        <v>886</v>
      </c>
      <c r="G238" s="2">
        <v>283.39999999999998</v>
      </c>
      <c r="H238" s="2">
        <v>0</v>
      </c>
      <c r="I238" s="2">
        <v>17670.400000000001</v>
      </c>
      <c r="J238" s="2">
        <v>2352.1999999999998</v>
      </c>
      <c r="K238" s="2">
        <v>1754.32</v>
      </c>
      <c r="L238" s="2">
        <v>7053.880000000001</v>
      </c>
      <c r="M238" s="2">
        <v>11160.400000000001</v>
      </c>
      <c r="N238" s="2">
        <v>6510</v>
      </c>
    </row>
    <row r="239" spans="1:14" x14ac:dyDescent="0.2">
      <c r="A239" s="4" t="s">
        <v>418</v>
      </c>
      <c r="B239" s="13" t="s">
        <v>419</v>
      </c>
      <c r="C239" s="13">
        <v>14306</v>
      </c>
      <c r="D239" s="2">
        <v>0</v>
      </c>
      <c r="E239" s="2">
        <v>915</v>
      </c>
      <c r="F239" s="2">
        <v>836</v>
      </c>
      <c r="G239" s="2">
        <v>283.39999999999998</v>
      </c>
      <c r="H239" s="2">
        <v>0</v>
      </c>
      <c r="I239" s="2">
        <v>16340.4</v>
      </c>
      <c r="J239" s="2">
        <v>2068.06</v>
      </c>
      <c r="K239" s="2">
        <v>1645.16</v>
      </c>
      <c r="L239" s="2">
        <v>3821.1800000000003</v>
      </c>
      <c r="M239" s="2">
        <v>7534.4000000000005</v>
      </c>
      <c r="N239" s="2">
        <v>8806</v>
      </c>
    </row>
    <row r="240" spans="1:14" x14ac:dyDescent="0.2">
      <c r="A240" s="4" t="s">
        <v>420</v>
      </c>
      <c r="B240" s="13" t="s">
        <v>421</v>
      </c>
      <c r="C240" s="13">
        <v>14306</v>
      </c>
      <c r="D240" s="2">
        <v>0</v>
      </c>
      <c r="E240" s="2">
        <v>915</v>
      </c>
      <c r="F240" s="2">
        <v>836</v>
      </c>
      <c r="G240" s="2">
        <v>283.39999999999998</v>
      </c>
      <c r="H240" s="2">
        <v>1430.58</v>
      </c>
      <c r="I240" s="2">
        <v>17770.98</v>
      </c>
      <c r="J240" s="2">
        <v>2373.63</v>
      </c>
      <c r="K240" s="2">
        <v>1645.16</v>
      </c>
      <c r="L240" s="2">
        <v>143.18999999999869</v>
      </c>
      <c r="M240" s="2">
        <v>4161.9799999999987</v>
      </c>
      <c r="N240" s="2">
        <v>13609</v>
      </c>
    </row>
    <row r="241" spans="1:14" x14ac:dyDescent="0.2">
      <c r="A241" s="4" t="s">
        <v>422</v>
      </c>
      <c r="B241" s="13" t="s">
        <v>423</v>
      </c>
      <c r="C241" s="13">
        <v>14306</v>
      </c>
      <c r="D241" s="2">
        <v>0</v>
      </c>
      <c r="E241" s="2">
        <v>915</v>
      </c>
      <c r="F241" s="2">
        <v>836</v>
      </c>
      <c r="G241" s="2">
        <v>283.39999999999998</v>
      </c>
      <c r="H241" s="2">
        <v>476.86</v>
      </c>
      <c r="I241" s="2">
        <v>16817.259999999998</v>
      </c>
      <c r="J241" s="2">
        <v>2169.92</v>
      </c>
      <c r="K241" s="2">
        <v>1645.16</v>
      </c>
      <c r="L241" s="2">
        <v>8055.1799999999985</v>
      </c>
      <c r="M241" s="2">
        <v>11870.259999999998</v>
      </c>
      <c r="N241" s="2">
        <v>4947</v>
      </c>
    </row>
    <row r="242" spans="1:14" x14ac:dyDescent="0.2">
      <c r="A242" s="4" t="s">
        <v>424</v>
      </c>
      <c r="B242" s="13" t="s">
        <v>425</v>
      </c>
      <c r="C242" s="13">
        <v>13795</v>
      </c>
      <c r="D242" s="2">
        <v>0</v>
      </c>
      <c r="E242" s="2">
        <v>784</v>
      </c>
      <c r="F242" s="2">
        <v>499</v>
      </c>
      <c r="G242" s="2">
        <v>283.39999999999998</v>
      </c>
      <c r="H242" s="2">
        <v>1144.17</v>
      </c>
      <c r="I242" s="2">
        <v>16505.57</v>
      </c>
      <c r="J242" s="2">
        <v>1604.12</v>
      </c>
      <c r="K242" s="2">
        <v>1315.8</v>
      </c>
      <c r="L242" s="2">
        <v>2353.1499999999996</v>
      </c>
      <c r="M242" s="2">
        <v>5273.07</v>
      </c>
      <c r="N242" s="2">
        <v>11232.5</v>
      </c>
    </row>
    <row r="243" spans="1:14" x14ac:dyDescent="0.2">
      <c r="A243" s="4" t="s">
        <v>426</v>
      </c>
      <c r="B243" s="13" t="s">
        <v>427</v>
      </c>
      <c r="C243" s="13">
        <v>14306</v>
      </c>
      <c r="D243" s="2">
        <v>0</v>
      </c>
      <c r="E243" s="2">
        <v>915</v>
      </c>
      <c r="F243" s="2">
        <v>836</v>
      </c>
      <c r="G243" s="2">
        <v>283.39999999999998</v>
      </c>
      <c r="H243" s="2">
        <v>1430.58</v>
      </c>
      <c r="I243" s="2">
        <v>17770.98</v>
      </c>
      <c r="J243" s="2">
        <v>2373.63</v>
      </c>
      <c r="K243" s="2">
        <v>1645.16</v>
      </c>
      <c r="L243" s="2">
        <v>5109.1899999999987</v>
      </c>
      <c r="M243" s="2">
        <v>9127.98</v>
      </c>
      <c r="N243" s="2">
        <v>8643</v>
      </c>
    </row>
    <row r="244" spans="1:14" x14ac:dyDescent="0.2">
      <c r="A244" s="4" t="s">
        <v>428</v>
      </c>
      <c r="B244" s="13" t="s">
        <v>429</v>
      </c>
      <c r="C244" s="13">
        <v>14306</v>
      </c>
      <c r="D244" s="2">
        <v>0</v>
      </c>
      <c r="E244" s="2">
        <v>915</v>
      </c>
      <c r="F244" s="2">
        <v>836</v>
      </c>
      <c r="G244" s="2">
        <v>283.39999999999998</v>
      </c>
      <c r="H244" s="2">
        <v>1430.58</v>
      </c>
      <c r="I244" s="2">
        <v>17770.98</v>
      </c>
      <c r="J244" s="2">
        <v>2373.63</v>
      </c>
      <c r="K244" s="2">
        <v>1645.16</v>
      </c>
      <c r="L244" s="2">
        <v>5931.1899999999987</v>
      </c>
      <c r="M244" s="2">
        <v>9949.98</v>
      </c>
      <c r="N244" s="2">
        <v>7821</v>
      </c>
    </row>
    <row r="245" spans="1:14" x14ac:dyDescent="0.2">
      <c r="A245" s="4" t="s">
        <v>430</v>
      </c>
      <c r="B245" s="13" t="s">
        <v>431</v>
      </c>
      <c r="C245" s="13">
        <v>14306</v>
      </c>
      <c r="D245" s="2">
        <v>0</v>
      </c>
      <c r="E245" s="2">
        <v>915</v>
      </c>
      <c r="F245" s="2">
        <v>836</v>
      </c>
      <c r="G245" s="2">
        <v>283.39999999999998</v>
      </c>
      <c r="H245" s="2">
        <v>1430.58</v>
      </c>
      <c r="I245" s="2">
        <v>17770.98</v>
      </c>
      <c r="J245" s="2">
        <v>2373.63</v>
      </c>
      <c r="K245" s="2">
        <v>1645.16</v>
      </c>
      <c r="L245" s="2">
        <v>7284.6899999999987</v>
      </c>
      <c r="M245" s="2">
        <v>11303.48</v>
      </c>
      <c r="N245" s="2">
        <v>6467.5</v>
      </c>
    </row>
    <row r="246" spans="1:14" x14ac:dyDescent="0.2">
      <c r="A246" s="4" t="s">
        <v>432</v>
      </c>
      <c r="B246" s="13" t="s">
        <v>433</v>
      </c>
      <c r="C246" s="13">
        <v>14937</v>
      </c>
      <c r="D246" s="2">
        <v>0</v>
      </c>
      <c r="E246" s="2">
        <v>881</v>
      </c>
      <c r="F246" s="2">
        <v>881</v>
      </c>
      <c r="G246" s="2">
        <v>283.39999999999998</v>
      </c>
      <c r="H246" s="2">
        <v>0</v>
      </c>
      <c r="I246" s="2">
        <v>16982.400000000001</v>
      </c>
      <c r="J246" s="2">
        <v>2205.1799999999998</v>
      </c>
      <c r="K246" s="2">
        <v>1717.72</v>
      </c>
      <c r="L246" s="2">
        <v>1583.5000000000018</v>
      </c>
      <c r="M246" s="2">
        <v>5506.4000000000015</v>
      </c>
      <c r="N246" s="2">
        <v>11476</v>
      </c>
    </row>
    <row r="247" spans="1:14" x14ac:dyDescent="0.2">
      <c r="A247" s="4" t="s">
        <v>434</v>
      </c>
      <c r="B247" s="13" t="s">
        <v>435</v>
      </c>
      <c r="C247" s="13">
        <v>14306</v>
      </c>
      <c r="D247" s="2">
        <v>0</v>
      </c>
      <c r="E247" s="2">
        <v>915</v>
      </c>
      <c r="F247" s="2">
        <v>836</v>
      </c>
      <c r="G247" s="2">
        <v>283.39999999999998</v>
      </c>
      <c r="H247" s="2">
        <v>1430.58</v>
      </c>
      <c r="I247" s="2">
        <v>17770.98</v>
      </c>
      <c r="J247" s="2">
        <v>2373.63</v>
      </c>
      <c r="K247" s="2">
        <v>1645.16</v>
      </c>
      <c r="L247" s="2">
        <v>2356.1899999999987</v>
      </c>
      <c r="M247" s="2">
        <v>6374.9799999999987</v>
      </c>
      <c r="N247" s="2">
        <v>11396</v>
      </c>
    </row>
    <row r="248" spans="1:14" x14ac:dyDescent="0.2">
      <c r="A248" s="4" t="s">
        <v>436</v>
      </c>
      <c r="B248" s="13" t="s">
        <v>437</v>
      </c>
      <c r="C248" s="13">
        <v>14306</v>
      </c>
      <c r="D248" s="2">
        <v>0</v>
      </c>
      <c r="E248" s="2">
        <v>915</v>
      </c>
      <c r="F248" s="2">
        <v>836</v>
      </c>
      <c r="G248" s="2">
        <v>0</v>
      </c>
      <c r="H248" s="2">
        <v>1430.58</v>
      </c>
      <c r="I248" s="2">
        <v>17487.580000000002</v>
      </c>
      <c r="J248" s="2">
        <v>2313.1</v>
      </c>
      <c r="K248" s="2">
        <v>1645.16</v>
      </c>
      <c r="L248" s="2">
        <v>8710.8200000000015</v>
      </c>
      <c r="M248" s="2">
        <v>12669.080000000002</v>
      </c>
      <c r="N248" s="2">
        <v>4818.5</v>
      </c>
    </row>
    <row r="249" spans="1:14" x14ac:dyDescent="0.2">
      <c r="A249" s="4" t="s">
        <v>438</v>
      </c>
      <c r="B249" s="13" t="s">
        <v>439</v>
      </c>
      <c r="C249" s="2">
        <v>15983</v>
      </c>
      <c r="D249" s="2">
        <v>200</v>
      </c>
      <c r="E249" s="2">
        <v>1093</v>
      </c>
      <c r="F249" s="2">
        <v>899</v>
      </c>
      <c r="G249" s="2">
        <v>0</v>
      </c>
      <c r="H249" s="2">
        <v>3551.8</v>
      </c>
      <c r="I249" s="2">
        <v>21726.799999999999</v>
      </c>
      <c r="J249" s="2">
        <v>3027.24</v>
      </c>
      <c r="K249" s="2">
        <v>1838.06</v>
      </c>
      <c r="L249" s="2">
        <v>8827.5</v>
      </c>
      <c r="M249" s="2">
        <v>13692.8</v>
      </c>
      <c r="N249" s="2">
        <v>8034</v>
      </c>
    </row>
    <row r="250" spans="1:14" x14ac:dyDescent="0.2">
      <c r="A250" s="4" t="s">
        <v>440</v>
      </c>
      <c r="B250" s="13" t="s">
        <v>441</v>
      </c>
      <c r="C250" s="13">
        <v>14306</v>
      </c>
      <c r="D250" s="2">
        <v>0</v>
      </c>
      <c r="E250" s="2">
        <v>915</v>
      </c>
      <c r="F250" s="2">
        <v>836</v>
      </c>
      <c r="G250" s="2">
        <v>0</v>
      </c>
      <c r="H250" s="2">
        <v>0</v>
      </c>
      <c r="I250" s="2">
        <v>16057</v>
      </c>
      <c r="J250" s="2">
        <v>2007.52</v>
      </c>
      <c r="K250" s="2">
        <v>1645.16</v>
      </c>
      <c r="L250" s="2">
        <v>1701.3199999999997</v>
      </c>
      <c r="M250" s="2">
        <v>5354</v>
      </c>
      <c r="N250" s="2">
        <v>10703</v>
      </c>
    </row>
    <row r="251" spans="1:14" x14ac:dyDescent="0.2">
      <c r="A251" s="4" t="s">
        <v>442</v>
      </c>
      <c r="B251" s="13" t="s">
        <v>443</v>
      </c>
      <c r="C251" s="13">
        <v>14306</v>
      </c>
      <c r="D251" s="2">
        <v>0</v>
      </c>
      <c r="E251" s="2">
        <v>915</v>
      </c>
      <c r="F251" s="2">
        <v>836</v>
      </c>
      <c r="G251" s="2">
        <v>0</v>
      </c>
      <c r="H251" s="2">
        <v>0</v>
      </c>
      <c r="I251" s="2">
        <v>16057</v>
      </c>
      <c r="J251" s="2">
        <v>2007.52</v>
      </c>
      <c r="K251" s="2">
        <v>1645.16</v>
      </c>
      <c r="L251" s="2">
        <v>143.31999999999971</v>
      </c>
      <c r="M251" s="2">
        <v>3796</v>
      </c>
      <c r="N251" s="2">
        <v>12261</v>
      </c>
    </row>
    <row r="252" spans="1:14" x14ac:dyDescent="0.2">
      <c r="A252" s="4" t="s">
        <v>444</v>
      </c>
      <c r="B252" s="13" t="s">
        <v>445</v>
      </c>
      <c r="C252" s="13">
        <v>14306</v>
      </c>
      <c r="D252" s="2">
        <v>0</v>
      </c>
      <c r="E252" s="2">
        <v>915</v>
      </c>
      <c r="F252" s="2">
        <v>836</v>
      </c>
      <c r="G252" s="2">
        <v>0</v>
      </c>
      <c r="H252" s="2">
        <v>1430.58</v>
      </c>
      <c r="I252" s="2">
        <v>17487.580000000002</v>
      </c>
      <c r="J252" s="2">
        <v>2313.1</v>
      </c>
      <c r="K252" s="2">
        <v>1645.16</v>
      </c>
      <c r="L252" s="2">
        <v>3426.8200000000015</v>
      </c>
      <c r="M252" s="2">
        <v>7385.0800000000017</v>
      </c>
      <c r="N252" s="2">
        <v>10102.5</v>
      </c>
    </row>
    <row r="253" spans="1:14" x14ac:dyDescent="0.2">
      <c r="A253" s="4" t="s">
        <v>446</v>
      </c>
      <c r="B253" s="13" t="s">
        <v>447</v>
      </c>
      <c r="C253" s="13">
        <v>14306</v>
      </c>
      <c r="D253" s="2">
        <v>0</v>
      </c>
      <c r="E253" s="2">
        <v>915</v>
      </c>
      <c r="F253" s="2">
        <v>836</v>
      </c>
      <c r="G253" s="2">
        <v>0</v>
      </c>
      <c r="H253" s="2">
        <v>953.72</v>
      </c>
      <c r="I253" s="2">
        <v>17010.72</v>
      </c>
      <c r="J253" s="2">
        <v>2211.2399999999998</v>
      </c>
      <c r="K253" s="2">
        <v>1645.16</v>
      </c>
      <c r="L253" s="2">
        <v>6713.3200000000015</v>
      </c>
      <c r="M253" s="2">
        <v>10569.720000000001</v>
      </c>
      <c r="N253" s="2">
        <v>6441</v>
      </c>
    </row>
    <row r="254" spans="1:14" x14ac:dyDescent="0.2">
      <c r="A254" s="4" t="s">
        <v>448</v>
      </c>
      <c r="B254" s="13" t="s">
        <v>449</v>
      </c>
      <c r="C254" s="13">
        <v>11929</v>
      </c>
      <c r="D254" s="2">
        <v>200</v>
      </c>
      <c r="E254" s="2">
        <v>737</v>
      </c>
      <c r="F254" s="2">
        <v>675</v>
      </c>
      <c r="G254" s="2">
        <v>0</v>
      </c>
      <c r="H254" s="2">
        <v>0</v>
      </c>
      <c r="I254" s="2">
        <v>13541</v>
      </c>
      <c r="J254" s="2">
        <v>1470.14</v>
      </c>
      <c r="K254" s="2">
        <v>1371.82</v>
      </c>
      <c r="L254" s="2">
        <v>119.04000000000087</v>
      </c>
      <c r="M254" s="2">
        <v>2961.0000000000009</v>
      </c>
      <c r="N254" s="2">
        <v>10580</v>
      </c>
    </row>
    <row r="255" spans="1:14" x14ac:dyDescent="0.2">
      <c r="A255" s="4" t="s">
        <v>450</v>
      </c>
      <c r="B255" s="13" t="s">
        <v>451</v>
      </c>
      <c r="C255" s="13">
        <v>14306</v>
      </c>
      <c r="D255" s="2">
        <v>0</v>
      </c>
      <c r="E255" s="2">
        <v>915</v>
      </c>
      <c r="F255" s="2">
        <v>836</v>
      </c>
      <c r="G255" s="2">
        <v>0</v>
      </c>
      <c r="H255" s="2">
        <v>0</v>
      </c>
      <c r="I255" s="2">
        <v>16057</v>
      </c>
      <c r="J255" s="2">
        <v>2007.52</v>
      </c>
      <c r="K255" s="2">
        <v>1645.16</v>
      </c>
      <c r="L255" s="2">
        <v>1472.8199999999997</v>
      </c>
      <c r="M255" s="2">
        <v>5125.5</v>
      </c>
      <c r="N255" s="2">
        <v>10931.5</v>
      </c>
    </row>
    <row r="256" spans="1:14" x14ac:dyDescent="0.2">
      <c r="A256" s="4" t="s">
        <v>452</v>
      </c>
      <c r="B256" s="13" t="s">
        <v>453</v>
      </c>
      <c r="C256" s="13">
        <v>14306</v>
      </c>
      <c r="D256" s="2">
        <v>0</v>
      </c>
      <c r="E256" s="2">
        <v>915</v>
      </c>
      <c r="F256" s="2">
        <v>780.26</v>
      </c>
      <c r="G256" s="2">
        <v>0</v>
      </c>
      <c r="H256" s="2">
        <v>476.86</v>
      </c>
      <c r="I256" s="2">
        <v>16478.12</v>
      </c>
      <c r="J256" s="2">
        <v>2097.48</v>
      </c>
      <c r="K256" s="2">
        <v>1645.16</v>
      </c>
      <c r="L256" s="2">
        <v>1686.4799999999996</v>
      </c>
      <c r="M256" s="2">
        <v>5429.12</v>
      </c>
      <c r="N256" s="2">
        <v>11049</v>
      </c>
    </row>
    <row r="257" spans="1:14" x14ac:dyDescent="0.2">
      <c r="A257" s="4" t="s">
        <v>454</v>
      </c>
      <c r="B257" s="13" t="s">
        <v>455</v>
      </c>
      <c r="C257" s="13">
        <v>14306</v>
      </c>
      <c r="D257" s="2">
        <v>0</v>
      </c>
      <c r="E257" s="2">
        <v>836</v>
      </c>
      <c r="F257" s="2">
        <v>915</v>
      </c>
      <c r="G257" s="2">
        <v>0</v>
      </c>
      <c r="H257" s="2">
        <v>1430.58</v>
      </c>
      <c r="I257" s="2">
        <v>17487.580000000002</v>
      </c>
      <c r="J257" s="2">
        <v>2313.1</v>
      </c>
      <c r="K257" s="2">
        <v>1645.16</v>
      </c>
      <c r="L257" s="2">
        <v>1951.8200000000015</v>
      </c>
      <c r="M257" s="2">
        <v>5910.0800000000017</v>
      </c>
      <c r="N257" s="2">
        <v>11577.5</v>
      </c>
    </row>
    <row r="258" spans="1:14" x14ac:dyDescent="0.2">
      <c r="A258" s="4" t="s">
        <v>456</v>
      </c>
      <c r="B258" s="13" t="s">
        <v>457</v>
      </c>
      <c r="C258" s="13">
        <v>14306</v>
      </c>
      <c r="D258" s="2">
        <v>0</v>
      </c>
      <c r="E258" s="2">
        <v>915</v>
      </c>
      <c r="F258" s="2">
        <v>836</v>
      </c>
      <c r="G258" s="2">
        <v>0</v>
      </c>
      <c r="H258" s="2">
        <v>953.72</v>
      </c>
      <c r="I258" s="2">
        <v>17010.72</v>
      </c>
      <c r="J258" s="2">
        <v>2211.2399999999998</v>
      </c>
      <c r="K258" s="2">
        <v>1645.16</v>
      </c>
      <c r="L258" s="2">
        <v>2095.3200000000015</v>
      </c>
      <c r="M258" s="2">
        <v>5951.7200000000012</v>
      </c>
      <c r="N258" s="2">
        <v>11059</v>
      </c>
    </row>
    <row r="259" spans="1:14" x14ac:dyDescent="0.2">
      <c r="A259" s="4" t="s">
        <v>458</v>
      </c>
      <c r="B259" s="13" t="s">
        <v>459</v>
      </c>
      <c r="C259" s="13">
        <v>14306</v>
      </c>
      <c r="D259" s="2">
        <v>0</v>
      </c>
      <c r="E259" s="2">
        <v>915</v>
      </c>
      <c r="F259" s="2">
        <v>836</v>
      </c>
      <c r="G259" s="2">
        <v>0</v>
      </c>
      <c r="H259" s="2">
        <v>0</v>
      </c>
      <c r="I259" s="2">
        <v>16057</v>
      </c>
      <c r="J259" s="2">
        <v>2007.52</v>
      </c>
      <c r="K259" s="2">
        <v>1645.16</v>
      </c>
      <c r="L259" s="2">
        <v>0.31999999999970896</v>
      </c>
      <c r="M259" s="2">
        <v>3653</v>
      </c>
      <c r="N259" s="2">
        <v>12404</v>
      </c>
    </row>
    <row r="260" spans="1:14" x14ac:dyDescent="0.2">
      <c r="A260" s="4" t="s">
        <v>460</v>
      </c>
      <c r="B260" s="13" t="s">
        <v>461</v>
      </c>
      <c r="C260" s="13">
        <v>14306</v>
      </c>
      <c r="D260" s="2">
        <v>0</v>
      </c>
      <c r="E260" s="2">
        <v>915</v>
      </c>
      <c r="F260" s="2">
        <v>836</v>
      </c>
      <c r="G260" s="2">
        <v>0</v>
      </c>
      <c r="H260" s="2">
        <v>0</v>
      </c>
      <c r="I260" s="2">
        <v>16057</v>
      </c>
      <c r="J260" s="2">
        <v>2007.52</v>
      </c>
      <c r="K260" s="2">
        <v>1645.16</v>
      </c>
      <c r="L260" s="2">
        <v>143.31999999999971</v>
      </c>
      <c r="M260" s="2">
        <v>3796</v>
      </c>
      <c r="N260" s="2">
        <v>12261</v>
      </c>
    </row>
    <row r="261" spans="1:14" x14ac:dyDescent="0.2">
      <c r="A261" s="4" t="s">
        <v>462</v>
      </c>
      <c r="B261" s="13" t="s">
        <v>463</v>
      </c>
      <c r="C261" s="13">
        <v>14306</v>
      </c>
      <c r="D261" s="2">
        <v>0</v>
      </c>
      <c r="E261" s="2">
        <v>915</v>
      </c>
      <c r="F261" s="2">
        <v>836</v>
      </c>
      <c r="G261" s="2">
        <v>0</v>
      </c>
      <c r="H261" s="2">
        <v>0</v>
      </c>
      <c r="I261" s="2">
        <v>16057</v>
      </c>
      <c r="J261" s="2">
        <v>2007.52</v>
      </c>
      <c r="K261" s="2">
        <v>1645.16</v>
      </c>
      <c r="L261" s="2">
        <v>2186.8199999999997</v>
      </c>
      <c r="M261" s="2">
        <v>5839.5</v>
      </c>
      <c r="N261" s="2">
        <v>10217.5</v>
      </c>
    </row>
    <row r="262" spans="1:14" x14ac:dyDescent="0.2">
      <c r="A262" s="4" t="s">
        <v>464</v>
      </c>
      <c r="B262" s="13" t="s">
        <v>465</v>
      </c>
      <c r="C262" s="13">
        <v>14306</v>
      </c>
      <c r="D262" s="2">
        <v>0</v>
      </c>
      <c r="E262" s="2">
        <v>915</v>
      </c>
      <c r="F262" s="2">
        <v>836</v>
      </c>
      <c r="G262" s="2">
        <v>0</v>
      </c>
      <c r="H262" s="2">
        <v>1430.58</v>
      </c>
      <c r="I262" s="2">
        <v>17487.580000000002</v>
      </c>
      <c r="J262" s="2">
        <v>2313.1</v>
      </c>
      <c r="K262" s="2">
        <v>1645.16</v>
      </c>
      <c r="L262" s="2">
        <v>3034.3200000000015</v>
      </c>
      <c r="M262" s="2">
        <v>6992.5800000000017</v>
      </c>
      <c r="N262" s="2">
        <v>10495</v>
      </c>
    </row>
    <row r="263" spans="1:14" x14ac:dyDescent="0.2">
      <c r="A263" s="4" t="s">
        <v>466</v>
      </c>
      <c r="B263" s="13" t="s">
        <v>467</v>
      </c>
      <c r="C263" s="13">
        <v>14306</v>
      </c>
      <c r="D263" s="2">
        <v>0</v>
      </c>
      <c r="E263" s="2">
        <v>915</v>
      </c>
      <c r="F263" s="2">
        <v>836</v>
      </c>
      <c r="G263" s="2">
        <v>0</v>
      </c>
      <c r="H263" s="2">
        <v>0</v>
      </c>
      <c r="I263" s="2">
        <v>16057</v>
      </c>
      <c r="J263" s="2">
        <v>2007.52</v>
      </c>
      <c r="K263" s="2">
        <v>1645.16</v>
      </c>
      <c r="L263" s="2">
        <v>2187.3199999999997</v>
      </c>
      <c r="M263" s="2">
        <v>5840</v>
      </c>
      <c r="N263" s="2">
        <v>10217</v>
      </c>
    </row>
    <row r="264" spans="1:14" x14ac:dyDescent="0.2">
      <c r="A264" s="4" t="s">
        <v>468</v>
      </c>
      <c r="B264" s="13" t="s">
        <v>469</v>
      </c>
      <c r="C264" s="13">
        <v>14306</v>
      </c>
      <c r="D264" s="2">
        <v>0</v>
      </c>
      <c r="E264" s="2">
        <v>915</v>
      </c>
      <c r="F264" s="2">
        <v>836</v>
      </c>
      <c r="G264" s="2">
        <v>0</v>
      </c>
      <c r="H264" s="2">
        <v>1430.58</v>
      </c>
      <c r="I264" s="2">
        <v>17487.580000000002</v>
      </c>
      <c r="J264" s="2">
        <v>2313.1</v>
      </c>
      <c r="K264" s="2">
        <v>1645.16</v>
      </c>
      <c r="L264" s="2">
        <v>2044.3200000000015</v>
      </c>
      <c r="M264" s="2">
        <v>6002.5800000000017</v>
      </c>
      <c r="N264" s="2">
        <v>11485</v>
      </c>
    </row>
    <row r="265" spans="1:14" x14ac:dyDescent="0.2">
      <c r="A265" s="4" t="s">
        <v>470</v>
      </c>
      <c r="B265" s="13" t="s">
        <v>471</v>
      </c>
      <c r="C265" s="13">
        <v>14306</v>
      </c>
      <c r="D265" s="2">
        <v>0</v>
      </c>
      <c r="E265" s="2">
        <v>915</v>
      </c>
      <c r="F265" s="2">
        <v>836</v>
      </c>
      <c r="G265" s="2">
        <v>0</v>
      </c>
      <c r="H265" s="2">
        <v>953.72</v>
      </c>
      <c r="I265" s="2">
        <v>17010.72</v>
      </c>
      <c r="J265" s="2">
        <v>2211.2399999999998</v>
      </c>
      <c r="K265" s="2">
        <v>1645.16</v>
      </c>
      <c r="L265" s="2">
        <v>0.32000000000152795</v>
      </c>
      <c r="M265" s="2">
        <v>3856.7200000000012</v>
      </c>
      <c r="N265" s="2">
        <v>13154</v>
      </c>
    </row>
    <row r="266" spans="1:14" x14ac:dyDescent="0.2">
      <c r="A266" s="4" t="s">
        <v>472</v>
      </c>
      <c r="B266" s="13" t="s">
        <v>473</v>
      </c>
      <c r="C266" s="13">
        <v>14306</v>
      </c>
      <c r="D266" s="2">
        <v>0</v>
      </c>
      <c r="E266" s="2">
        <v>915</v>
      </c>
      <c r="F266" s="2">
        <v>836</v>
      </c>
      <c r="G266" s="2">
        <v>0</v>
      </c>
      <c r="H266" s="2">
        <v>476.86</v>
      </c>
      <c r="I266" s="2">
        <v>16533.86</v>
      </c>
      <c r="J266" s="2">
        <v>2109.38</v>
      </c>
      <c r="K266" s="2">
        <v>1645.16</v>
      </c>
      <c r="L266" s="2">
        <v>143.31999999999971</v>
      </c>
      <c r="M266" s="2">
        <v>3897.8599999999997</v>
      </c>
      <c r="N266" s="2">
        <v>12636</v>
      </c>
    </row>
    <row r="267" spans="1:14" x14ac:dyDescent="0.2">
      <c r="A267" s="4" t="s">
        <v>474</v>
      </c>
      <c r="B267" s="13" t="s">
        <v>475</v>
      </c>
      <c r="C267" s="2">
        <v>11929</v>
      </c>
      <c r="D267" s="2">
        <v>0</v>
      </c>
      <c r="E267" s="2">
        <v>737</v>
      </c>
      <c r="F267" s="2">
        <v>675</v>
      </c>
      <c r="G267" s="2">
        <v>0</v>
      </c>
      <c r="H267" s="2">
        <v>0</v>
      </c>
      <c r="I267" s="2">
        <v>13341</v>
      </c>
      <c r="J267" s="2">
        <v>1427.42</v>
      </c>
      <c r="K267" s="2">
        <v>1371.82</v>
      </c>
      <c r="L267" s="2">
        <v>0.26000000000021828</v>
      </c>
      <c r="M267" s="2">
        <v>2799.5</v>
      </c>
      <c r="N267" s="2">
        <v>10541.5</v>
      </c>
    </row>
    <row r="268" spans="1:14" x14ac:dyDescent="0.2">
      <c r="A268" s="4" t="s">
        <v>476</v>
      </c>
      <c r="B268" s="13" t="s">
        <v>477</v>
      </c>
      <c r="C268" s="2">
        <v>13775</v>
      </c>
      <c r="D268" s="2">
        <v>0</v>
      </c>
      <c r="E268" s="2">
        <v>815</v>
      </c>
      <c r="F268" s="2">
        <v>716</v>
      </c>
      <c r="G268" s="2">
        <v>0</v>
      </c>
      <c r="H268" s="2">
        <v>0</v>
      </c>
      <c r="I268" s="2">
        <v>15306</v>
      </c>
      <c r="J268" s="2">
        <v>1847.18</v>
      </c>
      <c r="K268" s="2">
        <v>1584.14</v>
      </c>
      <c r="L268" s="2">
        <v>-0.31999999999970896</v>
      </c>
      <c r="M268" s="2">
        <v>3431.0000000000005</v>
      </c>
      <c r="N268" s="2">
        <v>11875</v>
      </c>
    </row>
    <row r="269" spans="1:14" x14ac:dyDescent="0.2">
      <c r="A269" s="4" t="s">
        <v>478</v>
      </c>
      <c r="B269" s="13" t="s">
        <v>479</v>
      </c>
      <c r="C269" s="2">
        <v>14306</v>
      </c>
      <c r="D269" s="2">
        <v>0</v>
      </c>
      <c r="E269" s="2">
        <v>915</v>
      </c>
      <c r="F269" s="2">
        <v>836</v>
      </c>
      <c r="G269" s="2">
        <v>0</v>
      </c>
      <c r="H269" s="2">
        <v>1430.58</v>
      </c>
      <c r="I269" s="2">
        <v>17487.580000000002</v>
      </c>
      <c r="J269" s="2">
        <v>2313.17</v>
      </c>
      <c r="K269" s="2">
        <v>1645.2</v>
      </c>
      <c r="L269" s="2">
        <v>0.21000000000276486</v>
      </c>
      <c r="M269" s="2">
        <v>3958.5800000000027</v>
      </c>
      <c r="N269" s="2">
        <v>13529</v>
      </c>
    </row>
    <row r="270" spans="1:14" x14ac:dyDescent="0.2">
      <c r="A270" s="4" t="s">
        <v>480</v>
      </c>
      <c r="B270" s="13" t="s">
        <v>481</v>
      </c>
      <c r="C270" s="2">
        <v>14306</v>
      </c>
      <c r="D270" s="2">
        <v>0</v>
      </c>
      <c r="E270" s="2">
        <v>915</v>
      </c>
      <c r="F270" s="2">
        <v>836</v>
      </c>
      <c r="G270" s="2">
        <v>0</v>
      </c>
      <c r="H270" s="2">
        <v>566.92999999999995</v>
      </c>
      <c r="I270" s="2">
        <v>16623.93</v>
      </c>
      <c r="J270" s="2">
        <v>1966.22</v>
      </c>
      <c r="K270" s="2">
        <v>1645.16</v>
      </c>
      <c r="L270" s="2">
        <v>477.04999999999927</v>
      </c>
      <c r="M270" s="2">
        <v>4088.4299999999994</v>
      </c>
      <c r="N270" s="2">
        <v>12535.5</v>
      </c>
    </row>
    <row r="271" spans="1:14" x14ac:dyDescent="0.2">
      <c r="A271" s="4" t="s">
        <v>482</v>
      </c>
      <c r="B271" s="13" t="s">
        <v>483</v>
      </c>
      <c r="C271" s="2">
        <v>14306</v>
      </c>
      <c r="D271" s="2">
        <v>0</v>
      </c>
      <c r="E271" s="2">
        <v>915</v>
      </c>
      <c r="F271" s="2">
        <v>836</v>
      </c>
      <c r="G271" s="2">
        <v>0</v>
      </c>
      <c r="H271" s="2">
        <v>0</v>
      </c>
      <c r="I271" s="2">
        <v>16057</v>
      </c>
      <c r="J271" s="2">
        <v>2007.52</v>
      </c>
      <c r="K271" s="2">
        <v>1645.16</v>
      </c>
      <c r="L271" s="2">
        <v>-0.18000000000029104</v>
      </c>
      <c r="M271" s="2">
        <v>3652.5</v>
      </c>
      <c r="N271" s="2">
        <v>12404.5</v>
      </c>
    </row>
    <row r="272" spans="1:14" x14ac:dyDescent="0.2">
      <c r="A272" s="4" t="s">
        <v>484</v>
      </c>
      <c r="B272" s="13" t="s">
        <v>485</v>
      </c>
      <c r="C272" s="2">
        <v>14306</v>
      </c>
      <c r="D272" s="2">
        <v>0</v>
      </c>
      <c r="E272" s="2">
        <v>915</v>
      </c>
      <c r="F272" s="2">
        <v>836</v>
      </c>
      <c r="G272" s="2">
        <v>0</v>
      </c>
      <c r="H272" s="2">
        <v>0</v>
      </c>
      <c r="I272" s="2">
        <v>16057</v>
      </c>
      <c r="J272" s="2">
        <v>2007.52</v>
      </c>
      <c r="K272" s="2">
        <v>1645.16</v>
      </c>
      <c r="L272" s="2">
        <v>0.31999999999970896</v>
      </c>
      <c r="M272" s="2">
        <v>3653</v>
      </c>
      <c r="N272" s="2">
        <v>12404</v>
      </c>
    </row>
    <row r="273" spans="1:14" x14ac:dyDescent="0.2">
      <c r="A273" s="4" t="s">
        <v>486</v>
      </c>
      <c r="B273" s="13" t="s">
        <v>487</v>
      </c>
      <c r="C273" s="2">
        <v>14306</v>
      </c>
      <c r="D273" s="2">
        <v>0</v>
      </c>
      <c r="E273" s="2">
        <v>815</v>
      </c>
      <c r="F273" s="2">
        <v>716</v>
      </c>
      <c r="G273" s="2">
        <v>0</v>
      </c>
      <c r="H273" s="2">
        <v>953.72</v>
      </c>
      <c r="I273" s="2">
        <v>16790.72</v>
      </c>
      <c r="J273" s="2">
        <v>2164.25</v>
      </c>
      <c r="K273" s="2">
        <v>1645.16</v>
      </c>
      <c r="L273" s="2">
        <v>0.31000000000130967</v>
      </c>
      <c r="M273" s="2">
        <v>3809.7200000000012</v>
      </c>
      <c r="N273" s="2">
        <v>12981</v>
      </c>
    </row>
    <row r="274" spans="1:14" x14ac:dyDescent="0.2">
      <c r="A274" s="4" t="s">
        <v>488</v>
      </c>
      <c r="B274" s="13" t="s">
        <v>489</v>
      </c>
      <c r="C274" s="2">
        <v>11929</v>
      </c>
      <c r="D274" s="2">
        <v>0</v>
      </c>
      <c r="E274" s="2">
        <v>737</v>
      </c>
      <c r="F274" s="2">
        <v>675</v>
      </c>
      <c r="G274" s="2">
        <v>0</v>
      </c>
      <c r="H274" s="2">
        <v>0</v>
      </c>
      <c r="I274" s="2">
        <v>13341</v>
      </c>
      <c r="J274" s="2">
        <v>1427.42</v>
      </c>
      <c r="K274" s="2">
        <v>1371.82</v>
      </c>
      <c r="L274" s="2">
        <v>0.26000000000021828</v>
      </c>
      <c r="M274" s="2">
        <v>2799.5</v>
      </c>
      <c r="N274" s="2">
        <v>10541.5</v>
      </c>
    </row>
    <row r="275" spans="1:14" s="12" customFormat="1" x14ac:dyDescent="0.2">
      <c r="A275" s="11"/>
      <c r="B275" s="16"/>
      <c r="C275" s="12" t="s">
        <v>39</v>
      </c>
      <c r="D275" s="12" t="s">
        <v>39</v>
      </c>
      <c r="E275" s="12" t="s">
        <v>39</v>
      </c>
      <c r="F275" s="12" t="s">
        <v>39</v>
      </c>
      <c r="G275" s="12" t="s">
        <v>39</v>
      </c>
      <c r="H275" s="12" t="s">
        <v>39</v>
      </c>
      <c r="I275" s="12" t="s">
        <v>39</v>
      </c>
      <c r="J275" s="12" t="s">
        <v>39</v>
      </c>
      <c r="K275" s="12" t="s">
        <v>39</v>
      </c>
      <c r="L275" s="12" t="s">
        <v>39</v>
      </c>
      <c r="M275" s="12" t="s">
        <v>39</v>
      </c>
      <c r="N275" s="12" t="s">
        <v>39</v>
      </c>
    </row>
    <row r="276" spans="1:14" x14ac:dyDescent="0.2">
      <c r="B276" s="13"/>
    </row>
    <row r="277" spans="1:14" x14ac:dyDescent="0.2">
      <c r="A277" s="10" t="s">
        <v>490</v>
      </c>
      <c r="B277" s="13"/>
    </row>
    <row r="278" spans="1:14" x14ac:dyDescent="0.2">
      <c r="A278" s="4" t="s">
        <v>491</v>
      </c>
      <c r="B278" s="13" t="s">
        <v>492</v>
      </c>
      <c r="C278" s="2">
        <v>29714</v>
      </c>
      <c r="D278" s="2">
        <v>0</v>
      </c>
      <c r="E278" s="2">
        <v>1465</v>
      </c>
      <c r="F278" s="2">
        <v>1107</v>
      </c>
      <c r="G278" s="2">
        <v>0</v>
      </c>
      <c r="H278" s="2">
        <v>0</v>
      </c>
      <c r="I278" s="2">
        <v>32286</v>
      </c>
      <c r="J278" s="2">
        <v>5596.14</v>
      </c>
      <c r="K278" s="2">
        <v>3417.08</v>
      </c>
      <c r="L278" s="2">
        <v>0.28000000000000003</v>
      </c>
      <c r="M278" s="2">
        <v>9013.5000000000018</v>
      </c>
      <c r="N278" s="2">
        <v>23272.5</v>
      </c>
    </row>
    <row r="279" spans="1:14" s="12" customFormat="1" x14ac:dyDescent="0.2">
      <c r="A279" s="11"/>
      <c r="B279" s="16"/>
      <c r="C279" s="12" t="s">
        <v>39</v>
      </c>
      <c r="D279" s="12" t="s">
        <v>39</v>
      </c>
      <c r="E279" s="12" t="s">
        <v>39</v>
      </c>
      <c r="F279" s="12" t="s">
        <v>39</v>
      </c>
      <c r="G279" s="12" t="s">
        <v>39</v>
      </c>
      <c r="H279" s="12" t="s">
        <v>39</v>
      </c>
      <c r="I279" s="12" t="s">
        <v>39</v>
      </c>
      <c r="J279" s="12" t="s">
        <v>39</v>
      </c>
      <c r="K279" s="12" t="s">
        <v>39</v>
      </c>
      <c r="L279" s="12" t="s">
        <v>39</v>
      </c>
      <c r="M279" s="12" t="s">
        <v>39</v>
      </c>
      <c r="N279" s="12" t="s">
        <v>39</v>
      </c>
    </row>
    <row r="280" spans="1:14" x14ac:dyDescent="0.2">
      <c r="B280" s="13"/>
    </row>
    <row r="281" spans="1:14" s="12" customFormat="1" x14ac:dyDescent="0.2">
      <c r="A281" s="14"/>
      <c r="B281" s="16"/>
      <c r="C281" s="12" t="s">
        <v>493</v>
      </c>
      <c r="D281" s="12" t="s">
        <v>493</v>
      </c>
      <c r="E281" s="12" t="s">
        <v>493</v>
      </c>
      <c r="F281" s="12" t="s">
        <v>493</v>
      </c>
      <c r="G281" s="12" t="s">
        <v>493</v>
      </c>
      <c r="H281" s="12" t="s">
        <v>493</v>
      </c>
      <c r="I281" s="12" t="s">
        <v>493</v>
      </c>
      <c r="J281" s="12" t="s">
        <v>493</v>
      </c>
      <c r="K281" s="12" t="s">
        <v>493</v>
      </c>
      <c r="L281" s="12" t="s">
        <v>493</v>
      </c>
      <c r="M281" s="12" t="s">
        <v>493</v>
      </c>
      <c r="N281" s="12" t="s">
        <v>493</v>
      </c>
    </row>
    <row r="283" spans="1:14" x14ac:dyDescent="0.2">
      <c r="C283" s="2" t="s">
        <v>0</v>
      </c>
      <c r="D283" s="2" t="s">
        <v>0</v>
      </c>
      <c r="E283" s="2" t="s">
        <v>0</v>
      </c>
      <c r="F283" s="2" t="s">
        <v>0</v>
      </c>
      <c r="G283" s="2" t="s">
        <v>0</v>
      </c>
      <c r="H283" s="2" t="s">
        <v>0</v>
      </c>
      <c r="I283" s="2" t="s">
        <v>0</v>
      </c>
      <c r="J283" s="2" t="s">
        <v>0</v>
      </c>
      <c r="K283" s="2" t="s">
        <v>0</v>
      </c>
      <c r="L283" s="2" t="s">
        <v>0</v>
      </c>
      <c r="M283" s="2" t="s">
        <v>0</v>
      </c>
      <c r="N283" s="2" t="s">
        <v>0</v>
      </c>
    </row>
    <row r="284" spans="1:14" x14ac:dyDescent="0.2">
      <c r="A284" s="4" t="s">
        <v>0</v>
      </c>
      <c r="B284" s="2" t="s">
        <v>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</sheetData>
  <mergeCells count="4">
    <mergeCell ref="B1:C1"/>
    <mergeCell ref="B3:H3"/>
    <mergeCell ref="B2:H2"/>
    <mergeCell ref="B4:H4"/>
  </mergeCells>
  <conditionalFormatting sqref="A1:B4 A10:B18 A23:B26 A30:B54 A58:B69 A73:B78 A81:B91 A94:B117 A121:B141 A146:B151 A155:B156 A160:B204 A207:B230 A234:B273 C62 C68:C69 C81 C90:C91 C201 C203:C204 C273 D121:N121 D234:N234 A19:H19 D11:H18 A142:H142 D122:H141 A274:H274 D235:H273 D73:N78 D81:N91 D94:N117 I122:N142 D146:N151 D155:N156 D160:N204 D207:N230 I235:N274 A20:N22 A27:C29 A55:C57 D23:N69 A70:N72 A79:N80 A92:N93 A118:N120 A143:N145 A152:N154 A157:N159 A205:N206 A231:N233 A275:N278 D1:XFD1 D10:N10 O10:XFD278 I11:N19 A279:XFD1048576 I2:XFD4 A5:XFD9">
    <cfRule type="cellIs" dxfId="19" priority="19" operator="lessThan">
      <formula>0</formula>
    </cfRule>
  </conditionalFormatting>
  <conditionalFormatting sqref="C11">
    <cfRule type="cellIs" dxfId="18" priority="18" operator="lessThan">
      <formula>0</formula>
    </cfRule>
  </conditionalFormatting>
  <conditionalFormatting sqref="C17:C18">
    <cfRule type="cellIs" dxfId="17" priority="17" operator="lessThan">
      <formula>0</formula>
    </cfRule>
  </conditionalFormatting>
  <conditionalFormatting sqref="C16">
    <cfRule type="cellIs" dxfId="16" priority="16" operator="lessThan">
      <formula>0</formula>
    </cfRule>
  </conditionalFormatting>
  <conditionalFormatting sqref="C30:C54">
    <cfRule type="cellIs" dxfId="15" priority="15" operator="lessThan">
      <formula>0</formula>
    </cfRule>
  </conditionalFormatting>
  <conditionalFormatting sqref="C58">
    <cfRule type="cellIs" dxfId="14" priority="14" operator="lessThan">
      <formula>0</formula>
    </cfRule>
  </conditionalFormatting>
  <conditionalFormatting sqref="C66:C67">
    <cfRule type="cellIs" dxfId="13" priority="13" operator="lessThan">
      <formula>0</formula>
    </cfRule>
  </conditionalFormatting>
  <conditionalFormatting sqref="C78">
    <cfRule type="cellIs" dxfId="12" priority="12" operator="lessThan">
      <formula>0</formula>
    </cfRule>
  </conditionalFormatting>
  <conditionalFormatting sqref="C82:C83">
    <cfRule type="cellIs" dxfId="11" priority="11" operator="lessThan">
      <formula>0</formula>
    </cfRule>
  </conditionalFormatting>
  <conditionalFormatting sqref="C84:C89">
    <cfRule type="cellIs" dxfId="10" priority="10" operator="lessThan">
      <formula>0</formula>
    </cfRule>
  </conditionalFormatting>
  <conditionalFormatting sqref="C117">
    <cfRule type="cellIs" dxfId="9" priority="9" operator="lessThan">
      <formula>0</formula>
    </cfRule>
  </conditionalFormatting>
  <conditionalFormatting sqref="C116">
    <cfRule type="cellIs" dxfId="8" priority="8" operator="lessThan">
      <formula>0</formula>
    </cfRule>
  </conditionalFormatting>
  <conditionalFormatting sqref="C141">
    <cfRule type="cellIs" dxfId="7" priority="7" operator="lessThan">
      <formula>0</formula>
    </cfRule>
  </conditionalFormatting>
  <conditionalFormatting sqref="C182">
    <cfRule type="cellIs" dxfId="6" priority="6" operator="lessThan">
      <formula>0</formula>
    </cfRule>
  </conditionalFormatting>
  <conditionalFormatting sqref="C200">
    <cfRule type="cellIs" dxfId="5" priority="5" operator="lessThan">
      <formula>0</formula>
    </cfRule>
  </conditionalFormatting>
  <conditionalFormatting sqref="C202">
    <cfRule type="cellIs" dxfId="4" priority="4" operator="lessThan">
      <formula>0</formula>
    </cfRule>
  </conditionalFormatting>
  <conditionalFormatting sqref="C230">
    <cfRule type="cellIs" dxfId="3" priority="3" operator="lessThan">
      <formula>0</formula>
    </cfRule>
  </conditionalFormatting>
  <conditionalFormatting sqref="C270">
    <cfRule type="cellIs" dxfId="2" priority="2" operator="lessThan">
      <formula>0</formula>
    </cfRule>
  </conditionalFormatting>
  <conditionalFormatting sqref="C271:C272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7"/>
  <sheetViews>
    <sheetView tabSelected="1" workbookViewId="0">
      <selection activeCell="N4" sqref="N4"/>
    </sheetView>
  </sheetViews>
  <sheetFormatPr baseColWidth="10" defaultRowHeight="15" x14ac:dyDescent="0.25"/>
  <sheetData>
    <row r="1" spans="1:23" ht="18" x14ac:dyDescent="0.25">
      <c r="A1" s="3"/>
      <c r="B1" s="43" t="s">
        <v>1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75" x14ac:dyDescent="0.25">
      <c r="A2" s="4"/>
      <c r="B2" s="46" t="s">
        <v>606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5">
      <c r="A3" s="4"/>
      <c r="B3" s="45" t="s">
        <v>607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2"/>
      <c r="P3" s="2"/>
      <c r="Q3" s="2"/>
      <c r="R3" s="2"/>
      <c r="S3" s="2"/>
      <c r="T3" s="2"/>
      <c r="U3" s="2"/>
      <c r="V3" s="2"/>
      <c r="W3" s="2"/>
    </row>
    <row r="4" spans="1:23" x14ac:dyDescent="0.25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35.25" thickBot="1" x14ac:dyDescent="0.3">
      <c r="A5" s="5" t="s">
        <v>4</v>
      </c>
      <c r="B5" s="6" t="s">
        <v>5</v>
      </c>
      <c r="C5" s="6" t="s">
        <v>6</v>
      </c>
      <c r="D5" s="6" t="s">
        <v>608</v>
      </c>
      <c r="E5" s="6" t="s">
        <v>8</v>
      </c>
      <c r="F5" s="6" t="s">
        <v>609</v>
      </c>
      <c r="G5" s="6" t="s">
        <v>10</v>
      </c>
      <c r="H5" s="6" t="s">
        <v>580</v>
      </c>
      <c r="I5" s="6" t="s">
        <v>610</v>
      </c>
      <c r="J5" s="6" t="s">
        <v>582</v>
      </c>
      <c r="K5" s="6" t="s">
        <v>611</v>
      </c>
      <c r="L5" s="6" t="s">
        <v>612</v>
      </c>
      <c r="M5" s="6" t="s">
        <v>583</v>
      </c>
      <c r="N5" s="6" t="s">
        <v>584</v>
      </c>
      <c r="O5" s="6" t="s">
        <v>613</v>
      </c>
      <c r="P5" s="6" t="s">
        <v>614</v>
      </c>
      <c r="Q5" s="7" t="s">
        <v>11</v>
      </c>
      <c r="R5" s="7" t="s">
        <v>12</v>
      </c>
      <c r="S5" s="6" t="s">
        <v>13</v>
      </c>
      <c r="T5" s="6" t="s">
        <v>14</v>
      </c>
      <c r="U5" s="7" t="s">
        <v>15</v>
      </c>
      <c r="V5" s="7" t="s">
        <v>16</v>
      </c>
      <c r="W5" s="8" t="s">
        <v>17</v>
      </c>
    </row>
    <row r="6" spans="1:23" ht="15.75" thickTop="1" x14ac:dyDescent="0.25">
      <c r="A6" s="10" t="s">
        <v>615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x14ac:dyDescent="0.25">
      <c r="A7" s="4" t="s">
        <v>19</v>
      </c>
      <c r="B7" s="2" t="s">
        <v>616</v>
      </c>
      <c r="C7" s="2">
        <v>11987.4</v>
      </c>
      <c r="D7" s="2">
        <v>0</v>
      </c>
      <c r="E7" s="2">
        <v>820</v>
      </c>
      <c r="F7" s="2">
        <v>675</v>
      </c>
      <c r="G7" s="2">
        <v>283.39999999999998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1997.9</v>
      </c>
      <c r="P7" s="2">
        <v>0</v>
      </c>
      <c r="Q7" s="2">
        <v>0</v>
      </c>
      <c r="R7" s="2">
        <f>SUM(C7:Q7)</f>
        <v>15763.699999999999</v>
      </c>
      <c r="S7" s="2">
        <f>1944.93-439.29</f>
        <v>1505.64</v>
      </c>
      <c r="T7" s="2">
        <v>1378.56</v>
      </c>
      <c r="U7" s="2">
        <v>0</v>
      </c>
      <c r="V7" s="2">
        <f>SUM(S7:U7)</f>
        <v>2884.2</v>
      </c>
      <c r="W7" s="2">
        <v>12879.5</v>
      </c>
    </row>
    <row r="8" spans="1:23" x14ac:dyDescent="0.25">
      <c r="A8" s="4" t="s">
        <v>21</v>
      </c>
      <c r="B8" s="2" t="s">
        <v>617</v>
      </c>
      <c r="C8" s="2">
        <v>29713.8</v>
      </c>
      <c r="D8" s="2">
        <v>0</v>
      </c>
      <c r="E8" s="2">
        <v>1465</v>
      </c>
      <c r="F8" s="2">
        <v>1107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1451.77</v>
      </c>
      <c r="P8" s="2">
        <v>0</v>
      </c>
      <c r="Q8" s="2">
        <v>0</v>
      </c>
      <c r="R8" s="2">
        <f t="shared" ref="R8:R18" si="0">SUM(C8:Q8)</f>
        <v>33737.57</v>
      </c>
      <c r="S8" s="2">
        <v>5937.6</v>
      </c>
      <c r="T8" s="2">
        <v>3417.08</v>
      </c>
      <c r="U8" s="2">
        <v>4641.8899999999994</v>
      </c>
      <c r="V8" s="2">
        <f t="shared" ref="V8:V18" si="1">SUM(S8:U8)</f>
        <v>13996.57</v>
      </c>
      <c r="W8" s="2">
        <v>19741</v>
      </c>
    </row>
    <row r="9" spans="1:23" x14ac:dyDescent="0.25">
      <c r="A9" s="4" t="s">
        <v>130</v>
      </c>
      <c r="B9" s="2" t="s">
        <v>618</v>
      </c>
      <c r="C9" s="2">
        <v>12672.9</v>
      </c>
      <c r="D9" s="2">
        <v>0</v>
      </c>
      <c r="E9" s="2">
        <v>784</v>
      </c>
      <c r="F9" s="2">
        <v>664</v>
      </c>
      <c r="G9" s="2">
        <v>0</v>
      </c>
      <c r="H9" s="2">
        <v>1056.08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1906.8</v>
      </c>
      <c r="P9" s="2">
        <v>0</v>
      </c>
      <c r="Q9" s="2">
        <v>0</v>
      </c>
      <c r="R9" s="2">
        <f t="shared" si="0"/>
        <v>17083.78</v>
      </c>
      <c r="S9" s="2">
        <v>2136.66</v>
      </c>
      <c r="T9" s="2">
        <v>1386.54</v>
      </c>
      <c r="U9" s="2">
        <v>5298.0799999999981</v>
      </c>
      <c r="V9" s="2">
        <f t="shared" si="1"/>
        <v>8821.2799999999988</v>
      </c>
      <c r="W9" s="2">
        <v>8262.5</v>
      </c>
    </row>
    <row r="10" spans="1:23" x14ac:dyDescent="0.25">
      <c r="A10" s="4" t="s">
        <v>23</v>
      </c>
      <c r="B10" s="2" t="s">
        <v>619</v>
      </c>
      <c r="C10" s="2">
        <v>11564.36</v>
      </c>
      <c r="D10" s="2">
        <v>0</v>
      </c>
      <c r="E10" s="2">
        <v>824</v>
      </c>
      <c r="F10" s="2">
        <v>682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1933.3</v>
      </c>
      <c r="P10" s="2">
        <v>0</v>
      </c>
      <c r="Q10" s="2">
        <v>0</v>
      </c>
      <c r="R10" s="2">
        <f t="shared" si="0"/>
        <v>15003.66</v>
      </c>
      <c r="S10" s="2">
        <v>1785.51</v>
      </c>
      <c r="T10" s="2">
        <v>1333.98</v>
      </c>
      <c r="U10" s="2">
        <v>916.17000000000007</v>
      </c>
      <c r="V10" s="2">
        <f t="shared" si="1"/>
        <v>4035.66</v>
      </c>
      <c r="W10" s="2">
        <v>10968</v>
      </c>
    </row>
    <row r="11" spans="1:23" x14ac:dyDescent="0.25">
      <c r="A11" s="4" t="s">
        <v>25</v>
      </c>
      <c r="B11" s="2" t="s">
        <v>620</v>
      </c>
      <c r="C11" s="2">
        <v>11985.9</v>
      </c>
      <c r="D11" s="2">
        <v>0</v>
      </c>
      <c r="E11" s="2">
        <v>820</v>
      </c>
      <c r="F11" s="2">
        <v>675</v>
      </c>
      <c r="G11" s="2">
        <v>0</v>
      </c>
      <c r="H11" s="2">
        <v>1997.64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1997.65</v>
      </c>
      <c r="P11" s="2">
        <v>0</v>
      </c>
      <c r="Q11" s="2">
        <v>0</v>
      </c>
      <c r="R11" s="2">
        <f t="shared" si="0"/>
        <v>17476.189999999999</v>
      </c>
      <c r="S11" s="2">
        <v>2118.69</v>
      </c>
      <c r="T11" s="2">
        <v>1378.38</v>
      </c>
      <c r="U11" s="2">
        <v>319.61999999999898</v>
      </c>
      <c r="V11" s="2">
        <f t="shared" si="1"/>
        <v>3816.6899999999991</v>
      </c>
      <c r="W11" s="2">
        <v>13659.5</v>
      </c>
    </row>
    <row r="12" spans="1:23" x14ac:dyDescent="0.25">
      <c r="A12" s="4" t="s">
        <v>27</v>
      </c>
      <c r="B12" s="2" t="s">
        <v>621</v>
      </c>
      <c r="C12" s="2">
        <v>47094</v>
      </c>
      <c r="D12" s="2">
        <v>0</v>
      </c>
      <c r="E12" s="2">
        <v>1920</v>
      </c>
      <c r="F12" s="2">
        <v>1376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7849</v>
      </c>
      <c r="P12" s="2">
        <v>0</v>
      </c>
      <c r="Q12" s="2">
        <v>0</v>
      </c>
      <c r="R12" s="2">
        <f t="shared" si="0"/>
        <v>58239</v>
      </c>
      <c r="S12" s="2">
        <v>12754.06</v>
      </c>
      <c r="T12" s="2">
        <v>5415.82</v>
      </c>
      <c r="U12" s="2">
        <v>16000.120000000003</v>
      </c>
      <c r="V12" s="2">
        <f t="shared" si="1"/>
        <v>34170</v>
      </c>
      <c r="W12" s="2">
        <v>24069</v>
      </c>
    </row>
    <row r="13" spans="1:23" x14ac:dyDescent="0.25">
      <c r="A13" s="4" t="s">
        <v>29</v>
      </c>
      <c r="B13" s="2" t="s">
        <v>622</v>
      </c>
      <c r="C13" s="2">
        <v>12645.57</v>
      </c>
      <c r="D13" s="2">
        <v>0</v>
      </c>
      <c r="E13" s="2">
        <v>815</v>
      </c>
      <c r="F13" s="2">
        <v>716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2141.1999999999998</v>
      </c>
      <c r="P13" s="2">
        <v>0</v>
      </c>
      <c r="Q13" s="2">
        <v>0</v>
      </c>
      <c r="R13" s="2">
        <f t="shared" si="0"/>
        <v>16317.77</v>
      </c>
      <c r="S13" s="2">
        <v>2063.27</v>
      </c>
      <c r="T13" s="2">
        <v>1477.42</v>
      </c>
      <c r="U13" s="2">
        <v>1138.58</v>
      </c>
      <c r="V13" s="2">
        <f t="shared" si="1"/>
        <v>4679.2700000000004</v>
      </c>
      <c r="W13" s="2">
        <v>11638.5</v>
      </c>
    </row>
    <row r="14" spans="1:23" x14ac:dyDescent="0.25">
      <c r="A14" s="4" t="s">
        <v>31</v>
      </c>
      <c r="B14" s="2" t="s">
        <v>623</v>
      </c>
      <c r="C14" s="2">
        <v>20271.900000000001</v>
      </c>
      <c r="D14" s="2">
        <v>0</v>
      </c>
      <c r="E14" s="2">
        <v>1206</v>
      </c>
      <c r="F14" s="2">
        <v>975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1416.26</v>
      </c>
      <c r="P14" s="2">
        <v>0</v>
      </c>
      <c r="Q14" s="2">
        <v>0</v>
      </c>
      <c r="R14" s="2">
        <f t="shared" si="0"/>
        <v>23869.16</v>
      </c>
      <c r="S14" s="2">
        <v>3676.25</v>
      </c>
      <c r="T14" s="2">
        <v>2331.2600000000002</v>
      </c>
      <c r="U14" s="2">
        <v>-0.34999999999854481</v>
      </c>
      <c r="V14" s="2">
        <f t="shared" si="1"/>
        <v>6007.1600000000017</v>
      </c>
      <c r="W14" s="2">
        <v>17862</v>
      </c>
    </row>
    <row r="15" spans="1:23" x14ac:dyDescent="0.25">
      <c r="A15" s="4" t="s">
        <v>33</v>
      </c>
      <c r="B15" s="2" t="s">
        <v>624</v>
      </c>
      <c r="C15" s="2">
        <v>12221.72</v>
      </c>
      <c r="D15" s="2">
        <v>0</v>
      </c>
      <c r="E15" s="2">
        <v>824</v>
      </c>
      <c r="F15" s="2">
        <v>682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771.78</v>
      </c>
      <c r="P15" s="2">
        <v>0</v>
      </c>
      <c r="Q15" s="2">
        <v>0</v>
      </c>
      <c r="R15" s="2">
        <f t="shared" si="0"/>
        <v>14499.5</v>
      </c>
      <c r="S15" s="2">
        <v>1674.89</v>
      </c>
      <c r="T15" s="2">
        <v>1408.5</v>
      </c>
      <c r="U15" s="2">
        <v>0.11000000000058208</v>
      </c>
      <c r="V15" s="2">
        <f t="shared" si="1"/>
        <v>3083.5000000000009</v>
      </c>
      <c r="W15" s="2">
        <v>11416</v>
      </c>
    </row>
    <row r="16" spans="1:23" x14ac:dyDescent="0.25">
      <c r="A16" s="4" t="s">
        <v>35</v>
      </c>
      <c r="B16" s="2" t="s">
        <v>625</v>
      </c>
      <c r="C16" s="2">
        <v>39022.800000000003</v>
      </c>
      <c r="D16" s="2">
        <v>0</v>
      </c>
      <c r="E16" s="2">
        <v>1808</v>
      </c>
      <c r="F16" s="2">
        <v>1299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2173.87</v>
      </c>
      <c r="P16" s="2">
        <v>0</v>
      </c>
      <c r="Q16" s="2">
        <v>0</v>
      </c>
      <c r="R16" s="2">
        <f t="shared" si="0"/>
        <v>44303.670000000006</v>
      </c>
      <c r="S16" s="2">
        <v>8573.4599999999991</v>
      </c>
      <c r="T16" s="2">
        <v>4487.62</v>
      </c>
      <c r="U16" s="2">
        <v>9.0000000007421477E-2</v>
      </c>
      <c r="V16" s="2">
        <f t="shared" si="1"/>
        <v>13061.170000000006</v>
      </c>
      <c r="W16" s="2">
        <v>31242.5</v>
      </c>
    </row>
    <row r="17" spans="1:23" x14ac:dyDescent="0.25">
      <c r="A17" s="4" t="s">
        <v>37</v>
      </c>
      <c r="B17" s="2" t="s">
        <v>626</v>
      </c>
      <c r="C17" s="2">
        <v>11938.88</v>
      </c>
      <c r="D17" s="2">
        <v>0</v>
      </c>
      <c r="E17" s="2">
        <v>820</v>
      </c>
      <c r="F17" s="2">
        <v>675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333.91</v>
      </c>
      <c r="P17" s="2">
        <v>0</v>
      </c>
      <c r="Q17" s="2">
        <v>0</v>
      </c>
      <c r="R17" s="2">
        <f t="shared" si="0"/>
        <v>13767.789999999999</v>
      </c>
      <c r="S17" s="2">
        <v>1518.59</v>
      </c>
      <c r="T17" s="2">
        <v>1378.62</v>
      </c>
      <c r="U17" s="2">
        <v>6259.5799999999981</v>
      </c>
      <c r="V17" s="2">
        <f t="shared" si="1"/>
        <v>9156.7899999999972</v>
      </c>
      <c r="W17" s="2">
        <v>4611</v>
      </c>
    </row>
    <row r="18" spans="1:23" x14ac:dyDescent="0.25">
      <c r="A18" s="4" t="s">
        <v>627</v>
      </c>
      <c r="B18" s="2" t="s">
        <v>628</v>
      </c>
      <c r="C18" s="2">
        <v>11202.9</v>
      </c>
      <c r="D18" s="2">
        <v>0</v>
      </c>
      <c r="E18" s="2">
        <v>718</v>
      </c>
      <c r="F18" s="2">
        <v>661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158.58000000000001</v>
      </c>
      <c r="P18" s="2">
        <v>0</v>
      </c>
      <c r="Q18" s="2">
        <v>0</v>
      </c>
      <c r="R18" s="2">
        <f t="shared" si="0"/>
        <v>12740.48</v>
      </c>
      <c r="S18" s="2">
        <v>1315.16</v>
      </c>
      <c r="T18" s="2">
        <v>1288.3399999999999</v>
      </c>
      <c r="U18" s="2">
        <v>-2.0000000000436557E-2</v>
      </c>
      <c r="V18" s="2">
        <f t="shared" si="1"/>
        <v>2603.4799999999996</v>
      </c>
      <c r="W18" s="2">
        <v>10137</v>
      </c>
    </row>
    <row r="19" spans="1:23" x14ac:dyDescent="0.25">
      <c r="A19" s="11"/>
      <c r="B19" s="12"/>
      <c r="C19" s="12" t="s">
        <v>629</v>
      </c>
      <c r="D19" s="12" t="s">
        <v>629</v>
      </c>
      <c r="E19" s="12" t="s">
        <v>629</v>
      </c>
      <c r="F19" s="12" t="s">
        <v>629</v>
      </c>
      <c r="G19" s="12" t="s">
        <v>629</v>
      </c>
      <c r="H19" s="12" t="s">
        <v>629</v>
      </c>
      <c r="I19" s="12" t="s">
        <v>629</v>
      </c>
      <c r="J19" s="12" t="s">
        <v>629</v>
      </c>
      <c r="K19" s="12" t="s">
        <v>629</v>
      </c>
      <c r="L19" s="12" t="s">
        <v>629</v>
      </c>
      <c r="M19" s="12" t="s">
        <v>629</v>
      </c>
      <c r="N19" s="12" t="s">
        <v>629</v>
      </c>
      <c r="O19" s="12" t="s">
        <v>629</v>
      </c>
      <c r="P19" s="12" t="s">
        <v>629</v>
      </c>
      <c r="Q19" s="12" t="s">
        <v>629</v>
      </c>
      <c r="R19" s="12" t="s">
        <v>629</v>
      </c>
      <c r="S19" s="12" t="s">
        <v>629</v>
      </c>
      <c r="T19" s="12" t="s">
        <v>629</v>
      </c>
      <c r="U19" s="12" t="s">
        <v>629</v>
      </c>
      <c r="V19" s="12" t="s">
        <v>629</v>
      </c>
      <c r="W19" s="12" t="s">
        <v>629</v>
      </c>
    </row>
    <row r="20" spans="1:23" x14ac:dyDescent="0.25">
      <c r="A20" s="10" t="s">
        <v>630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4" t="s">
        <v>41</v>
      </c>
      <c r="B21" s="2" t="s">
        <v>631</v>
      </c>
      <c r="C21" s="2">
        <v>10692</v>
      </c>
      <c r="D21" s="2">
        <v>0</v>
      </c>
      <c r="E21" s="2">
        <v>706</v>
      </c>
      <c r="F21" s="2">
        <v>649</v>
      </c>
      <c r="G21" s="2">
        <v>738.5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1782</v>
      </c>
      <c r="P21" s="2">
        <v>0</v>
      </c>
      <c r="Q21" s="2">
        <v>0</v>
      </c>
      <c r="R21" s="2">
        <f>SUM(C21:Q21)</f>
        <v>14567.5</v>
      </c>
      <c r="S21" s="2">
        <v>1696.63</v>
      </c>
      <c r="T21" s="2">
        <v>1229.58</v>
      </c>
      <c r="U21" s="2">
        <v>365.29000000000087</v>
      </c>
      <c r="V21" s="2">
        <f>SUM(S21:U21)</f>
        <v>3291.5000000000009</v>
      </c>
      <c r="W21" s="2">
        <v>11276</v>
      </c>
    </row>
    <row r="22" spans="1:23" x14ac:dyDescent="0.25">
      <c r="A22" s="4" t="s">
        <v>43</v>
      </c>
      <c r="B22" s="2" t="s">
        <v>632</v>
      </c>
      <c r="C22" s="2">
        <v>11985.9</v>
      </c>
      <c r="D22" s="2">
        <v>200</v>
      </c>
      <c r="E22" s="2">
        <v>820</v>
      </c>
      <c r="F22" s="2">
        <v>675</v>
      </c>
      <c r="G22" s="2">
        <v>566.79999999999995</v>
      </c>
      <c r="H22" s="2">
        <v>665.88</v>
      </c>
      <c r="I22" s="2">
        <v>0</v>
      </c>
      <c r="J22" s="2">
        <v>1827</v>
      </c>
      <c r="K22" s="2">
        <v>0</v>
      </c>
      <c r="L22" s="2">
        <v>0</v>
      </c>
      <c r="M22" s="2">
        <v>0</v>
      </c>
      <c r="N22" s="2">
        <v>0</v>
      </c>
      <c r="O22" s="2">
        <v>1997.65</v>
      </c>
      <c r="P22" s="2">
        <v>0</v>
      </c>
      <c r="Q22" s="2">
        <v>0</v>
      </c>
      <c r="R22" s="2">
        <f t="shared" ref="R22:R24" si="2">SUM(C22:Q22)</f>
        <v>18738.23</v>
      </c>
      <c r="S22" s="2">
        <v>2509.16</v>
      </c>
      <c r="T22" s="2">
        <v>1378.38</v>
      </c>
      <c r="U22" s="2">
        <v>471.18999999999869</v>
      </c>
      <c r="V22" s="2">
        <f t="shared" ref="V22:V24" si="3">SUM(S22:U22)</f>
        <v>4358.7299999999987</v>
      </c>
      <c r="W22" s="2">
        <v>14379.5</v>
      </c>
    </row>
    <row r="23" spans="1:23" x14ac:dyDescent="0.25">
      <c r="A23" s="4" t="s">
        <v>45</v>
      </c>
      <c r="B23" s="2" t="s">
        <v>633</v>
      </c>
      <c r="C23" s="2">
        <v>9515.4</v>
      </c>
      <c r="D23" s="2">
        <v>400</v>
      </c>
      <c r="E23" s="2">
        <v>687</v>
      </c>
      <c r="F23" s="2">
        <v>627</v>
      </c>
      <c r="G23" s="2">
        <v>425.1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1585.9</v>
      </c>
      <c r="P23" s="2">
        <v>0</v>
      </c>
      <c r="Q23" s="2">
        <v>0</v>
      </c>
      <c r="R23" s="2">
        <f t="shared" si="2"/>
        <v>13240.4</v>
      </c>
      <c r="S23" s="2">
        <v>1432.63</v>
      </c>
      <c r="T23" s="2">
        <v>1094.28</v>
      </c>
      <c r="U23" s="2">
        <v>3901.99</v>
      </c>
      <c r="V23" s="2">
        <f t="shared" si="3"/>
        <v>6428.9</v>
      </c>
      <c r="W23" s="2">
        <v>6811.5</v>
      </c>
    </row>
    <row r="24" spans="1:23" x14ac:dyDescent="0.25">
      <c r="A24" s="4" t="s">
        <v>47</v>
      </c>
      <c r="B24" s="2" t="s">
        <v>634</v>
      </c>
      <c r="C24" s="2">
        <v>10692</v>
      </c>
      <c r="D24" s="2">
        <v>400</v>
      </c>
      <c r="E24" s="2">
        <v>706</v>
      </c>
      <c r="F24" s="2">
        <v>649</v>
      </c>
      <c r="G24" s="2">
        <v>0</v>
      </c>
      <c r="H24" s="2">
        <v>2494.8000000000002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1782</v>
      </c>
      <c r="P24" s="2">
        <v>356.4</v>
      </c>
      <c r="Q24" s="2">
        <v>0</v>
      </c>
      <c r="R24" s="2">
        <f t="shared" si="2"/>
        <v>17080.2</v>
      </c>
      <c r="S24" s="2">
        <v>2054.2800000000002</v>
      </c>
      <c r="T24" s="2">
        <v>1229.58</v>
      </c>
      <c r="U24" s="2">
        <v>3464.84</v>
      </c>
      <c r="V24" s="2">
        <f t="shared" si="3"/>
        <v>6748.7000000000007</v>
      </c>
      <c r="W24" s="2">
        <v>10331.5</v>
      </c>
    </row>
    <row r="25" spans="1:23" x14ac:dyDescent="0.25">
      <c r="A25" s="11"/>
      <c r="B25" s="12"/>
      <c r="C25" s="12" t="s">
        <v>629</v>
      </c>
      <c r="D25" s="12" t="s">
        <v>629</v>
      </c>
      <c r="E25" s="12" t="s">
        <v>629</v>
      </c>
      <c r="F25" s="12" t="s">
        <v>629</v>
      </c>
      <c r="G25" s="12" t="s">
        <v>629</v>
      </c>
      <c r="H25" s="12" t="s">
        <v>629</v>
      </c>
      <c r="I25" s="12" t="s">
        <v>629</v>
      </c>
      <c r="J25" s="12" t="s">
        <v>629</v>
      </c>
      <c r="K25" s="12" t="s">
        <v>629</v>
      </c>
      <c r="L25" s="12" t="s">
        <v>629</v>
      </c>
      <c r="M25" s="12" t="s">
        <v>629</v>
      </c>
      <c r="N25" s="12" t="s">
        <v>629</v>
      </c>
      <c r="O25" s="12" t="s">
        <v>629</v>
      </c>
      <c r="P25" s="12" t="s">
        <v>629</v>
      </c>
      <c r="Q25" s="12" t="s">
        <v>629</v>
      </c>
      <c r="R25" s="12" t="s">
        <v>629</v>
      </c>
      <c r="S25" s="12" t="s">
        <v>629</v>
      </c>
      <c r="T25" s="12" t="s">
        <v>629</v>
      </c>
      <c r="U25" s="12" t="s">
        <v>629</v>
      </c>
      <c r="V25" s="12" t="s">
        <v>629</v>
      </c>
      <c r="W25" s="12" t="s">
        <v>629</v>
      </c>
    </row>
    <row r="26" spans="1:23" x14ac:dyDescent="0.25">
      <c r="A26" s="10" t="s">
        <v>635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25">
      <c r="A27" s="4" t="s">
        <v>50</v>
      </c>
      <c r="B27" s="2" t="s">
        <v>636</v>
      </c>
      <c r="C27" s="2">
        <v>8606.4</v>
      </c>
      <c r="D27" s="2">
        <v>0</v>
      </c>
      <c r="E27" s="2">
        <v>564</v>
      </c>
      <c r="F27" s="2">
        <v>461.5</v>
      </c>
      <c r="G27" s="2">
        <v>850.2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1434.4</v>
      </c>
      <c r="P27" s="2">
        <v>0</v>
      </c>
      <c r="Q27" s="2">
        <v>0</v>
      </c>
      <c r="R27" s="2">
        <f t="shared" ref="R27:R51" si="4">SUM(C27:Q27)</f>
        <v>11916.5</v>
      </c>
      <c r="S27" s="2">
        <v>1175.26</v>
      </c>
      <c r="T27" s="2">
        <v>989.74</v>
      </c>
      <c r="U27" s="2">
        <v>447</v>
      </c>
      <c r="V27" s="2">
        <f>SUM(S27:U27)</f>
        <v>2612</v>
      </c>
      <c r="W27" s="2">
        <v>9304.5</v>
      </c>
    </row>
    <row r="28" spans="1:23" x14ac:dyDescent="0.25">
      <c r="A28" s="4" t="s">
        <v>52</v>
      </c>
      <c r="B28" s="2" t="s">
        <v>637</v>
      </c>
      <c r="C28" s="2">
        <v>12266.1</v>
      </c>
      <c r="D28" s="2">
        <v>0</v>
      </c>
      <c r="E28" s="2">
        <v>643</v>
      </c>
      <c r="F28" s="2">
        <v>528.5</v>
      </c>
      <c r="G28" s="2">
        <v>708.5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2044.35</v>
      </c>
      <c r="P28" s="2">
        <v>0</v>
      </c>
      <c r="Q28" s="2">
        <v>0</v>
      </c>
      <c r="R28" s="2">
        <f t="shared" si="4"/>
        <v>16190.45</v>
      </c>
      <c r="S28" s="2">
        <v>2036.07</v>
      </c>
      <c r="T28" s="2">
        <v>1410.6</v>
      </c>
      <c r="U28" s="2">
        <v>257.28000000000065</v>
      </c>
      <c r="V28" s="2">
        <f t="shared" ref="V28:V51" si="5">SUM(S28:U28)</f>
        <v>3703.9500000000007</v>
      </c>
      <c r="W28" s="2">
        <v>12486.5</v>
      </c>
    </row>
    <row r="29" spans="1:23" x14ac:dyDescent="0.25">
      <c r="A29" s="4" t="s">
        <v>54</v>
      </c>
      <c r="B29" s="2" t="s">
        <v>638</v>
      </c>
      <c r="C29" s="2">
        <v>11644.5</v>
      </c>
      <c r="D29" s="2">
        <v>200</v>
      </c>
      <c r="E29" s="2">
        <v>801</v>
      </c>
      <c r="F29" s="2">
        <v>732</v>
      </c>
      <c r="G29" s="2">
        <v>850.2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1940.75</v>
      </c>
      <c r="P29" s="2">
        <v>0</v>
      </c>
      <c r="Q29" s="2">
        <v>0</v>
      </c>
      <c r="R29" s="2">
        <f t="shared" si="4"/>
        <v>16168.45</v>
      </c>
      <c r="S29" s="2">
        <v>2031.38</v>
      </c>
      <c r="T29" s="2">
        <v>1339.12</v>
      </c>
      <c r="U29" s="2">
        <v>5858.4500000000007</v>
      </c>
      <c r="V29" s="2">
        <f t="shared" si="5"/>
        <v>9228.9500000000007</v>
      </c>
      <c r="W29" s="2">
        <v>6939.5</v>
      </c>
    </row>
    <row r="30" spans="1:23" x14ac:dyDescent="0.25">
      <c r="A30" s="4" t="s">
        <v>56</v>
      </c>
      <c r="B30" s="2" t="s">
        <v>639</v>
      </c>
      <c r="C30" s="2">
        <v>12846.9</v>
      </c>
      <c r="D30" s="2">
        <v>400</v>
      </c>
      <c r="E30" s="2">
        <v>815</v>
      </c>
      <c r="F30" s="2">
        <v>716</v>
      </c>
      <c r="G30" s="2">
        <v>850.2</v>
      </c>
      <c r="H30" s="2">
        <v>2248.21</v>
      </c>
      <c r="I30" s="2">
        <v>428.23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2141.15</v>
      </c>
      <c r="P30" s="2">
        <v>0</v>
      </c>
      <c r="Q30" s="2">
        <v>0</v>
      </c>
      <c r="R30" s="2">
        <f t="shared" si="4"/>
        <v>20445.690000000002</v>
      </c>
      <c r="S30" s="2">
        <v>2780.68</v>
      </c>
      <c r="T30" s="2">
        <v>1477.4</v>
      </c>
      <c r="U30" s="2">
        <v>6560.1100000000024</v>
      </c>
      <c r="V30" s="2">
        <f t="shared" si="5"/>
        <v>10818.190000000002</v>
      </c>
      <c r="W30" s="2">
        <v>9627.5</v>
      </c>
    </row>
    <row r="31" spans="1:23" x14ac:dyDescent="0.25">
      <c r="A31" s="4" t="s">
        <v>58</v>
      </c>
      <c r="B31" s="2" t="s">
        <v>640</v>
      </c>
      <c r="C31" s="2">
        <v>11644.5</v>
      </c>
      <c r="D31" s="2">
        <v>200</v>
      </c>
      <c r="E31" s="2">
        <v>801</v>
      </c>
      <c r="F31" s="2">
        <v>732</v>
      </c>
      <c r="G31" s="2">
        <v>708.5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1940.75</v>
      </c>
      <c r="P31" s="2">
        <v>388.15</v>
      </c>
      <c r="Q31" s="2">
        <v>0</v>
      </c>
      <c r="R31" s="2">
        <f t="shared" si="4"/>
        <v>16414.900000000001</v>
      </c>
      <c r="S31" s="2">
        <v>2042.57</v>
      </c>
      <c r="T31" s="2">
        <v>1339.12</v>
      </c>
      <c r="U31" s="2">
        <v>2116.7100000000028</v>
      </c>
      <c r="V31" s="2">
        <f t="shared" si="5"/>
        <v>5498.4000000000024</v>
      </c>
      <c r="W31" s="2">
        <v>10916.5</v>
      </c>
    </row>
    <row r="32" spans="1:23" x14ac:dyDescent="0.25">
      <c r="A32" s="4" t="s">
        <v>60</v>
      </c>
      <c r="B32" s="2" t="s">
        <v>641</v>
      </c>
      <c r="C32" s="2">
        <v>12846.9</v>
      </c>
      <c r="D32" s="2">
        <v>400</v>
      </c>
      <c r="E32" s="2">
        <v>815</v>
      </c>
      <c r="F32" s="2">
        <v>716</v>
      </c>
      <c r="G32" s="2">
        <v>708.5</v>
      </c>
      <c r="H32" s="2">
        <v>856.46</v>
      </c>
      <c r="I32" s="2">
        <v>856.46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2141.15</v>
      </c>
      <c r="P32" s="2">
        <v>0</v>
      </c>
      <c r="Q32" s="2">
        <v>0</v>
      </c>
      <c r="R32" s="2">
        <f t="shared" si="4"/>
        <v>19340.47</v>
      </c>
      <c r="S32" s="2">
        <v>2617.46</v>
      </c>
      <c r="T32" s="2">
        <v>1477.4</v>
      </c>
      <c r="U32" s="2">
        <v>6562.6100000000006</v>
      </c>
      <c r="V32" s="2">
        <f t="shared" si="5"/>
        <v>10657.470000000001</v>
      </c>
      <c r="W32" s="2">
        <v>8683</v>
      </c>
    </row>
    <row r="33" spans="1:23" x14ac:dyDescent="0.25">
      <c r="A33" s="4" t="s">
        <v>62</v>
      </c>
      <c r="B33" s="2" t="s">
        <v>642</v>
      </c>
      <c r="C33" s="2">
        <v>12846.9</v>
      </c>
      <c r="D33" s="2">
        <v>200</v>
      </c>
      <c r="E33" s="2">
        <v>815</v>
      </c>
      <c r="F33" s="2">
        <v>716</v>
      </c>
      <c r="G33" s="2">
        <v>708.5</v>
      </c>
      <c r="H33" s="2">
        <v>2248.21</v>
      </c>
      <c r="I33" s="2">
        <v>428.23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2141.15</v>
      </c>
      <c r="P33" s="2">
        <v>0</v>
      </c>
      <c r="Q33" s="2">
        <v>0</v>
      </c>
      <c r="R33" s="2">
        <f t="shared" si="4"/>
        <v>20103.990000000002</v>
      </c>
      <c r="S33" s="2">
        <v>2707.7</v>
      </c>
      <c r="T33" s="2">
        <v>1477.4</v>
      </c>
      <c r="U33" s="2">
        <v>6557.3900000000012</v>
      </c>
      <c r="V33" s="2">
        <f t="shared" si="5"/>
        <v>10742.490000000002</v>
      </c>
      <c r="W33" s="2">
        <v>9361.5</v>
      </c>
    </row>
    <row r="34" spans="1:23" x14ac:dyDescent="0.25">
      <c r="A34" s="4" t="s">
        <v>64</v>
      </c>
      <c r="B34" s="2" t="s">
        <v>643</v>
      </c>
      <c r="C34" s="2">
        <v>11644.5</v>
      </c>
      <c r="D34" s="2">
        <v>400</v>
      </c>
      <c r="E34" s="2">
        <v>801</v>
      </c>
      <c r="F34" s="2">
        <v>732</v>
      </c>
      <c r="G34" s="2">
        <v>425.1</v>
      </c>
      <c r="H34" s="2">
        <v>0</v>
      </c>
      <c r="I34" s="2">
        <v>776.3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1940.75</v>
      </c>
      <c r="P34" s="2">
        <v>0</v>
      </c>
      <c r="Q34" s="2">
        <v>0</v>
      </c>
      <c r="R34" s="2">
        <f t="shared" si="4"/>
        <v>16719.650000000001</v>
      </c>
      <c r="S34" s="2">
        <v>2149.12</v>
      </c>
      <c r="T34" s="2">
        <v>1339.12</v>
      </c>
      <c r="U34" s="2">
        <v>9805.9100000000017</v>
      </c>
      <c r="V34" s="2">
        <f t="shared" si="5"/>
        <v>13294.150000000001</v>
      </c>
      <c r="W34" s="2">
        <v>3425.5</v>
      </c>
    </row>
    <row r="35" spans="1:23" x14ac:dyDescent="0.25">
      <c r="A35" s="4" t="s">
        <v>66</v>
      </c>
      <c r="B35" s="2" t="s">
        <v>644</v>
      </c>
      <c r="C35" s="2">
        <v>13307.7</v>
      </c>
      <c r="D35" s="2">
        <v>400</v>
      </c>
      <c r="E35" s="2">
        <v>915</v>
      </c>
      <c r="F35" s="2">
        <v>836</v>
      </c>
      <c r="G35" s="2">
        <v>425.1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2217.9499999999998</v>
      </c>
      <c r="P35" s="2">
        <v>887.18</v>
      </c>
      <c r="Q35" s="2">
        <v>0</v>
      </c>
      <c r="R35" s="2">
        <f t="shared" si="4"/>
        <v>18988.93</v>
      </c>
      <c r="S35" s="2">
        <v>2539.08</v>
      </c>
      <c r="T35" s="2">
        <v>1530.38</v>
      </c>
      <c r="U35" s="2">
        <v>7377.4700000000012</v>
      </c>
      <c r="V35" s="2">
        <f t="shared" si="5"/>
        <v>11446.93</v>
      </c>
      <c r="W35" s="2">
        <v>7542</v>
      </c>
    </row>
    <row r="36" spans="1:23" x14ac:dyDescent="0.25">
      <c r="A36" s="4" t="s">
        <v>68</v>
      </c>
      <c r="B36" s="2" t="s">
        <v>645</v>
      </c>
      <c r="C36" s="2">
        <v>13307.7</v>
      </c>
      <c r="D36" s="2">
        <v>400</v>
      </c>
      <c r="E36" s="2">
        <v>915</v>
      </c>
      <c r="F36" s="2">
        <v>836</v>
      </c>
      <c r="G36" s="2">
        <v>283.39999999999998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2217.9499999999998</v>
      </c>
      <c r="P36" s="2">
        <v>0</v>
      </c>
      <c r="Q36" s="2">
        <v>0</v>
      </c>
      <c r="R36" s="2">
        <f t="shared" si="4"/>
        <v>17960.05</v>
      </c>
      <c r="S36" s="2">
        <v>2414.06</v>
      </c>
      <c r="T36" s="2">
        <v>1530.38</v>
      </c>
      <c r="U36" s="2">
        <v>6733.1099999999988</v>
      </c>
      <c r="V36" s="2">
        <f t="shared" si="5"/>
        <v>10677.55</v>
      </c>
      <c r="W36" s="2">
        <v>7282.5</v>
      </c>
    </row>
    <row r="37" spans="1:23" x14ac:dyDescent="0.25">
      <c r="A37" s="4" t="s">
        <v>70</v>
      </c>
      <c r="B37" s="2" t="s">
        <v>646</v>
      </c>
      <c r="C37" s="2">
        <v>11644.5</v>
      </c>
      <c r="D37" s="2">
        <v>400</v>
      </c>
      <c r="E37" s="2">
        <v>801</v>
      </c>
      <c r="F37" s="2">
        <v>732</v>
      </c>
      <c r="G37" s="2">
        <v>283.39999999999998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1940.75</v>
      </c>
      <c r="P37" s="2">
        <v>0</v>
      </c>
      <c r="Q37" s="2">
        <v>0</v>
      </c>
      <c r="R37" s="2">
        <f t="shared" si="4"/>
        <v>15801.65</v>
      </c>
      <c r="S37" s="2">
        <v>1953.03</v>
      </c>
      <c r="T37" s="2">
        <v>1339.12</v>
      </c>
      <c r="U37" s="2">
        <v>4621.5</v>
      </c>
      <c r="V37" s="2">
        <f t="shared" si="5"/>
        <v>7913.65</v>
      </c>
      <c r="W37" s="2">
        <v>7888</v>
      </c>
    </row>
    <row r="38" spans="1:23" x14ac:dyDescent="0.25">
      <c r="A38" s="4" t="s">
        <v>72</v>
      </c>
      <c r="B38" s="2" t="s">
        <v>647</v>
      </c>
      <c r="C38" s="2">
        <f>10091.9+1552.6</f>
        <v>11644.5</v>
      </c>
      <c r="D38" s="2">
        <v>200</v>
      </c>
      <c r="E38" s="2">
        <v>801</v>
      </c>
      <c r="F38" s="2">
        <v>634.4</v>
      </c>
      <c r="G38" s="2">
        <v>283.39999999999998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1940.75</v>
      </c>
      <c r="P38" s="2">
        <v>0</v>
      </c>
      <c r="Q38" s="2">
        <v>0</v>
      </c>
      <c r="R38" s="2">
        <f t="shared" si="4"/>
        <v>15504.05</v>
      </c>
      <c r="S38" s="2">
        <v>1618.55</v>
      </c>
      <c r="T38" s="2">
        <v>1339.12</v>
      </c>
      <c r="U38" s="2">
        <v>5420.3799999999992</v>
      </c>
      <c r="V38" s="2">
        <f t="shared" si="5"/>
        <v>8378.0499999999993</v>
      </c>
      <c r="W38" s="2">
        <v>7126</v>
      </c>
    </row>
    <row r="39" spans="1:23" x14ac:dyDescent="0.25">
      <c r="A39" s="4" t="s">
        <v>74</v>
      </c>
      <c r="B39" s="2" t="s">
        <v>648</v>
      </c>
      <c r="C39" s="2">
        <v>11644.5</v>
      </c>
      <c r="D39" s="2">
        <v>200</v>
      </c>
      <c r="E39" s="2">
        <v>801</v>
      </c>
      <c r="F39" s="2">
        <v>732</v>
      </c>
      <c r="G39" s="2">
        <v>283.39999999999998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1940.75</v>
      </c>
      <c r="P39" s="2">
        <v>0</v>
      </c>
      <c r="Q39" s="2">
        <v>0</v>
      </c>
      <c r="R39" s="2">
        <f t="shared" si="4"/>
        <v>15601.65</v>
      </c>
      <c r="S39" s="2">
        <v>1910.31</v>
      </c>
      <c r="T39" s="2">
        <v>1339.12</v>
      </c>
      <c r="U39" s="2">
        <v>4456.2199999999993</v>
      </c>
      <c r="V39" s="2">
        <f t="shared" si="5"/>
        <v>7705.65</v>
      </c>
      <c r="W39" s="2">
        <v>7896</v>
      </c>
    </row>
    <row r="40" spans="1:23" x14ac:dyDescent="0.25">
      <c r="A40" s="4" t="s">
        <v>76</v>
      </c>
      <c r="B40" s="2" t="s">
        <v>649</v>
      </c>
      <c r="C40" s="2">
        <v>11644.5</v>
      </c>
      <c r="D40" s="2">
        <v>400</v>
      </c>
      <c r="E40" s="2">
        <v>801</v>
      </c>
      <c r="F40" s="2">
        <v>732</v>
      </c>
      <c r="G40" s="2">
        <v>283.39999999999998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1940.75</v>
      </c>
      <c r="P40" s="2">
        <v>0</v>
      </c>
      <c r="Q40" s="2">
        <v>0</v>
      </c>
      <c r="R40" s="2">
        <f t="shared" si="4"/>
        <v>15801.65</v>
      </c>
      <c r="S40" s="2">
        <v>1953.03</v>
      </c>
      <c r="T40" s="2">
        <v>1339.12</v>
      </c>
      <c r="U40" s="2">
        <v>7016.5</v>
      </c>
      <c r="V40" s="2">
        <f t="shared" si="5"/>
        <v>10308.65</v>
      </c>
      <c r="W40" s="2">
        <v>5493</v>
      </c>
    </row>
    <row r="41" spans="1:23" x14ac:dyDescent="0.25">
      <c r="A41" s="4" t="s">
        <v>78</v>
      </c>
      <c r="B41" s="2" t="s">
        <v>650</v>
      </c>
      <c r="C41" s="2">
        <v>8448</v>
      </c>
      <c r="D41" s="2">
        <v>0</v>
      </c>
      <c r="E41" s="2">
        <v>564</v>
      </c>
      <c r="F41" s="2">
        <v>461.5</v>
      </c>
      <c r="G41" s="2">
        <v>283.39999999999998</v>
      </c>
      <c r="H41" s="2">
        <v>0</v>
      </c>
      <c r="I41" s="2">
        <v>0</v>
      </c>
      <c r="J41" s="2">
        <v>2400</v>
      </c>
      <c r="K41" s="2">
        <v>0</v>
      </c>
      <c r="L41" s="2">
        <v>0</v>
      </c>
      <c r="M41" s="2">
        <v>0</v>
      </c>
      <c r="N41" s="2">
        <v>0</v>
      </c>
      <c r="O41" s="2">
        <v>1408</v>
      </c>
      <c r="P41" s="2">
        <v>0</v>
      </c>
      <c r="Q41" s="2">
        <v>0</v>
      </c>
      <c r="R41" s="2">
        <f t="shared" si="4"/>
        <v>13564.9</v>
      </c>
      <c r="S41" s="2">
        <f>1486.14-451.7</f>
        <v>1034.44</v>
      </c>
      <c r="T41" s="2">
        <v>936.45</v>
      </c>
      <c r="U41" s="2">
        <v>0.01</v>
      </c>
      <c r="V41" s="2">
        <f t="shared" si="5"/>
        <v>1970.9</v>
      </c>
      <c r="W41" s="2">
        <v>11594</v>
      </c>
    </row>
    <row r="42" spans="1:23" x14ac:dyDescent="0.25">
      <c r="A42" s="4" t="s">
        <v>80</v>
      </c>
      <c r="B42" s="2" t="s">
        <v>651</v>
      </c>
      <c r="C42" s="2">
        <v>11644.5</v>
      </c>
      <c r="D42" s="2">
        <v>0</v>
      </c>
      <c r="E42" s="2">
        <v>801</v>
      </c>
      <c r="F42" s="2">
        <v>732</v>
      </c>
      <c r="G42" s="2">
        <v>283.39999999999998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1940.75</v>
      </c>
      <c r="P42" s="2">
        <v>388.15</v>
      </c>
      <c r="Q42" s="2">
        <v>0</v>
      </c>
      <c r="R42" s="2">
        <f t="shared" si="4"/>
        <v>15789.8</v>
      </c>
      <c r="S42" s="2">
        <v>1909.05</v>
      </c>
      <c r="T42" s="2">
        <v>1339.12</v>
      </c>
      <c r="U42" s="2">
        <v>3938.1299999999992</v>
      </c>
      <c r="V42" s="2">
        <f t="shared" si="5"/>
        <v>7186.2999999999993</v>
      </c>
      <c r="W42" s="2">
        <v>8603.5</v>
      </c>
    </row>
    <row r="43" spans="1:23" x14ac:dyDescent="0.25">
      <c r="A43" s="4" t="s">
        <v>82</v>
      </c>
      <c r="B43" s="2" t="s">
        <v>652</v>
      </c>
      <c r="C43" s="2">
        <v>11644.5</v>
      </c>
      <c r="D43" s="2">
        <v>200</v>
      </c>
      <c r="E43" s="2">
        <v>801</v>
      </c>
      <c r="F43" s="2">
        <v>732</v>
      </c>
      <c r="G43" s="2">
        <v>0</v>
      </c>
      <c r="H43" s="2">
        <v>3327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1940.75</v>
      </c>
      <c r="P43" s="2">
        <v>388.15</v>
      </c>
      <c r="Q43" s="2">
        <v>0</v>
      </c>
      <c r="R43" s="2">
        <f t="shared" si="4"/>
        <v>19033.400000000001</v>
      </c>
      <c r="S43" s="2">
        <v>2416.37</v>
      </c>
      <c r="T43" s="2">
        <v>1339.12</v>
      </c>
      <c r="U43" s="2">
        <v>6241.9100000000017</v>
      </c>
      <c r="V43" s="2">
        <f t="shared" si="5"/>
        <v>9997.4000000000015</v>
      </c>
      <c r="W43" s="2">
        <v>9036</v>
      </c>
    </row>
    <row r="44" spans="1:23" x14ac:dyDescent="0.25">
      <c r="A44" s="4" t="s">
        <v>84</v>
      </c>
      <c r="B44" s="2" t="s">
        <v>653</v>
      </c>
      <c r="C44" s="2">
        <v>11594.6</v>
      </c>
      <c r="D44" s="2">
        <v>200</v>
      </c>
      <c r="E44" s="2">
        <v>801</v>
      </c>
      <c r="F44" s="2">
        <v>732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1940.75</v>
      </c>
      <c r="P44" s="2">
        <v>0</v>
      </c>
      <c r="Q44" s="2">
        <v>0</v>
      </c>
      <c r="R44" s="2">
        <f t="shared" si="4"/>
        <v>15268.35</v>
      </c>
      <c r="S44" s="2">
        <v>1839.12</v>
      </c>
      <c r="T44" s="2">
        <v>1339.12</v>
      </c>
      <c r="U44" s="2">
        <v>4079.6100000000006</v>
      </c>
      <c r="V44" s="2">
        <f t="shared" si="5"/>
        <v>7257.85</v>
      </c>
      <c r="W44" s="2">
        <v>8010.5</v>
      </c>
    </row>
    <row r="45" spans="1:23" x14ac:dyDescent="0.25">
      <c r="A45" s="4" t="s">
        <v>86</v>
      </c>
      <c r="B45" s="2" t="s">
        <v>654</v>
      </c>
      <c r="C45" s="2">
        <f>8283.42+5062.09</f>
        <v>13345.51</v>
      </c>
      <c r="D45" s="2">
        <v>0</v>
      </c>
      <c r="E45" s="2">
        <v>926</v>
      </c>
      <c r="F45" s="2">
        <v>691.64</v>
      </c>
      <c r="G45" s="2">
        <v>0</v>
      </c>
      <c r="H45" s="2">
        <v>2300.94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2300.9499999999998</v>
      </c>
      <c r="P45" s="2">
        <v>0</v>
      </c>
      <c r="Q45" s="2">
        <v>0</v>
      </c>
      <c r="R45" s="2">
        <f t="shared" si="4"/>
        <v>19565.04</v>
      </c>
      <c r="S45" s="2">
        <v>1559.61</v>
      </c>
      <c r="T45" s="2">
        <v>1587.66</v>
      </c>
      <c r="U45" s="2">
        <v>2852.7700000000004</v>
      </c>
      <c r="V45" s="2">
        <f t="shared" si="5"/>
        <v>6000.0400000000009</v>
      </c>
      <c r="W45" s="2">
        <v>13565</v>
      </c>
    </row>
    <row r="46" spans="1:23" x14ac:dyDescent="0.25">
      <c r="A46" s="4" t="s">
        <v>88</v>
      </c>
      <c r="B46" s="2" t="s">
        <v>655</v>
      </c>
      <c r="C46" s="2">
        <v>11644.5</v>
      </c>
      <c r="D46" s="2">
        <v>200</v>
      </c>
      <c r="E46" s="2">
        <v>801</v>
      </c>
      <c r="F46" s="2">
        <v>732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1940.75</v>
      </c>
      <c r="P46" s="2">
        <v>1164.45</v>
      </c>
      <c r="Q46" s="2">
        <v>0</v>
      </c>
      <c r="R46" s="2">
        <f t="shared" si="4"/>
        <v>16482.7</v>
      </c>
      <c r="S46" s="2">
        <v>2002.79</v>
      </c>
      <c r="T46" s="2">
        <v>1339.12</v>
      </c>
      <c r="U46" s="2">
        <v>394.79000000000087</v>
      </c>
      <c r="V46" s="2">
        <f t="shared" si="5"/>
        <v>3736.7000000000007</v>
      </c>
      <c r="W46" s="2">
        <v>12746</v>
      </c>
    </row>
    <row r="47" spans="1:23" x14ac:dyDescent="0.25">
      <c r="A47" s="4" t="s">
        <v>90</v>
      </c>
      <c r="B47" s="2" t="s">
        <v>656</v>
      </c>
      <c r="C47" s="2">
        <v>11188.24</v>
      </c>
      <c r="D47" s="2">
        <v>0</v>
      </c>
      <c r="E47" s="2">
        <v>820</v>
      </c>
      <c r="F47" s="2">
        <v>675</v>
      </c>
      <c r="G47" s="2">
        <v>0</v>
      </c>
      <c r="H47" s="2">
        <v>2064.5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1997.9</v>
      </c>
      <c r="P47" s="2">
        <v>0</v>
      </c>
      <c r="Q47" s="2">
        <v>0</v>
      </c>
      <c r="R47" s="2">
        <f t="shared" si="4"/>
        <v>16745.64</v>
      </c>
      <c r="S47" s="2">
        <v>1945.15</v>
      </c>
      <c r="T47" s="2">
        <v>1378.56</v>
      </c>
      <c r="U47" s="2">
        <v>295.93000000000029</v>
      </c>
      <c r="V47" s="2">
        <f t="shared" si="5"/>
        <v>3619.6400000000003</v>
      </c>
      <c r="W47" s="2">
        <v>13126</v>
      </c>
    </row>
    <row r="48" spans="1:23" x14ac:dyDescent="0.25">
      <c r="A48" s="4" t="s">
        <v>92</v>
      </c>
      <c r="B48" s="2" t="s">
        <v>657</v>
      </c>
      <c r="C48" s="2">
        <v>13307.7</v>
      </c>
      <c r="D48" s="2">
        <v>200</v>
      </c>
      <c r="E48" s="2">
        <v>915</v>
      </c>
      <c r="F48" s="2">
        <v>836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2217.9499999999998</v>
      </c>
      <c r="P48" s="2">
        <v>0</v>
      </c>
      <c r="Q48" s="2">
        <v>0</v>
      </c>
      <c r="R48" s="2">
        <f t="shared" si="4"/>
        <v>17476.650000000001</v>
      </c>
      <c r="S48" s="2">
        <v>2310.81</v>
      </c>
      <c r="T48" s="2">
        <v>1530.38</v>
      </c>
      <c r="U48" s="2">
        <v>1956.9600000000009</v>
      </c>
      <c r="V48" s="2">
        <f t="shared" si="5"/>
        <v>5798.1500000000015</v>
      </c>
      <c r="W48" s="2">
        <v>11678.5</v>
      </c>
    </row>
    <row r="49" spans="1:23" x14ac:dyDescent="0.25">
      <c r="A49" s="4" t="s">
        <v>94</v>
      </c>
      <c r="B49" s="2" t="s">
        <v>658</v>
      </c>
      <c r="C49" s="2">
        <v>15982.8</v>
      </c>
      <c r="D49" s="2">
        <v>200</v>
      </c>
      <c r="E49" s="2">
        <v>1093</v>
      </c>
      <c r="F49" s="2">
        <v>899</v>
      </c>
      <c r="G49" s="2">
        <v>0</v>
      </c>
      <c r="H49" s="2">
        <v>2663.8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2663.8</v>
      </c>
      <c r="P49" s="2">
        <v>0</v>
      </c>
      <c r="Q49" s="2">
        <v>0</v>
      </c>
      <c r="R49" s="2">
        <f t="shared" si="4"/>
        <v>23502.399999999998</v>
      </c>
      <c r="S49" s="2">
        <f>3359.94-227.07</f>
        <v>3132.87</v>
      </c>
      <c r="T49" s="2">
        <v>1838.02</v>
      </c>
      <c r="U49" s="2">
        <v>0.01</v>
      </c>
      <c r="V49" s="2">
        <f t="shared" si="5"/>
        <v>4970.8999999999996</v>
      </c>
      <c r="W49" s="2">
        <v>18531.5</v>
      </c>
    </row>
    <row r="50" spans="1:23" x14ac:dyDescent="0.25">
      <c r="A50" s="4" t="s">
        <v>96</v>
      </c>
      <c r="B50" s="2" t="s">
        <v>659</v>
      </c>
      <c r="C50" s="2">
        <v>15982.8</v>
      </c>
      <c r="D50" s="2">
        <v>200</v>
      </c>
      <c r="E50" s="2">
        <v>1093</v>
      </c>
      <c r="F50" s="2">
        <v>899</v>
      </c>
      <c r="G50" s="2">
        <v>0</v>
      </c>
      <c r="H50" s="2">
        <v>2663.8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2663.8</v>
      </c>
      <c r="P50" s="2">
        <v>0</v>
      </c>
      <c r="Q50" s="2">
        <v>0</v>
      </c>
      <c r="R50" s="2">
        <f t="shared" si="4"/>
        <v>23502.399999999998</v>
      </c>
      <c r="S50" s="2">
        <f>3359.94-227.07</f>
        <v>3132.87</v>
      </c>
      <c r="T50" s="2">
        <v>1838.02</v>
      </c>
      <c r="U50" s="2">
        <v>0.01</v>
      </c>
      <c r="V50" s="2">
        <f t="shared" si="5"/>
        <v>4970.8999999999996</v>
      </c>
      <c r="W50" s="2">
        <v>18531.5</v>
      </c>
    </row>
    <row r="51" spans="1:23" x14ac:dyDescent="0.25">
      <c r="A51" s="4" t="s">
        <v>98</v>
      </c>
      <c r="B51" s="2" t="s">
        <v>660</v>
      </c>
      <c r="C51" s="2">
        <v>8448</v>
      </c>
      <c r="D51" s="2">
        <v>200</v>
      </c>
      <c r="E51" s="2">
        <v>564</v>
      </c>
      <c r="F51" s="2">
        <v>461.5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470.62</v>
      </c>
      <c r="P51" s="2">
        <v>0</v>
      </c>
      <c r="Q51" s="2">
        <v>0</v>
      </c>
      <c r="R51" s="2">
        <f t="shared" si="4"/>
        <v>10144.120000000001</v>
      </c>
      <c r="S51" s="2">
        <v>866.9</v>
      </c>
      <c r="T51" s="2">
        <v>971.52</v>
      </c>
      <c r="U51" s="2">
        <v>0.2000000000007276</v>
      </c>
      <c r="V51" s="2">
        <f t="shared" si="5"/>
        <v>1838.6200000000008</v>
      </c>
      <c r="W51" s="2">
        <v>8305.5</v>
      </c>
    </row>
    <row r="52" spans="1:23" x14ac:dyDescent="0.25">
      <c r="A52" s="11"/>
      <c r="B52" s="12"/>
      <c r="C52" s="12" t="s">
        <v>629</v>
      </c>
      <c r="D52" s="12" t="s">
        <v>629</v>
      </c>
      <c r="E52" s="12" t="s">
        <v>629</v>
      </c>
      <c r="F52" s="12" t="s">
        <v>629</v>
      </c>
      <c r="G52" s="12" t="s">
        <v>629</v>
      </c>
      <c r="H52" s="12" t="s">
        <v>629</v>
      </c>
      <c r="I52" s="12" t="s">
        <v>629</v>
      </c>
      <c r="J52" s="12" t="s">
        <v>629</v>
      </c>
      <c r="K52" s="12" t="s">
        <v>629</v>
      </c>
      <c r="L52" s="12" t="s">
        <v>629</v>
      </c>
      <c r="M52" s="12" t="s">
        <v>629</v>
      </c>
      <c r="N52" s="12" t="s">
        <v>629</v>
      </c>
      <c r="O52" s="12" t="s">
        <v>629</v>
      </c>
      <c r="P52" s="12" t="s">
        <v>629</v>
      </c>
      <c r="Q52" s="12" t="s">
        <v>629</v>
      </c>
      <c r="R52" s="12" t="s">
        <v>629</v>
      </c>
      <c r="S52" s="12" t="s">
        <v>629</v>
      </c>
      <c r="T52" s="12" t="s">
        <v>629</v>
      </c>
      <c r="U52" s="12" t="s">
        <v>629</v>
      </c>
      <c r="V52" s="12" t="s">
        <v>629</v>
      </c>
      <c r="W52" s="12" t="s">
        <v>629</v>
      </c>
    </row>
    <row r="53" spans="1:23" x14ac:dyDescent="0.25">
      <c r="A53" s="10" t="s">
        <v>661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x14ac:dyDescent="0.25">
      <c r="A54" s="4" t="s">
        <v>101</v>
      </c>
      <c r="B54" s="2" t="s">
        <v>662</v>
      </c>
      <c r="C54" s="2">
        <v>29713.8</v>
      </c>
      <c r="D54" s="2">
        <v>0</v>
      </c>
      <c r="E54" s="2">
        <v>1465</v>
      </c>
      <c r="F54" s="2">
        <v>1107</v>
      </c>
      <c r="G54" s="2">
        <v>850.2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4952.3</v>
      </c>
      <c r="P54" s="2">
        <v>0</v>
      </c>
      <c r="Q54" s="2">
        <v>0</v>
      </c>
      <c r="R54" s="2">
        <f>SUM(C54:Q54)</f>
        <v>38088.300000000003</v>
      </c>
      <c r="S54" s="2">
        <f>6995.33-2085.61</f>
        <v>4909.7199999999993</v>
      </c>
      <c r="T54" s="2">
        <v>3417.08</v>
      </c>
      <c r="U54" s="2">
        <v>0</v>
      </c>
      <c r="V54" s="2">
        <f>SUM(S54:U54)</f>
        <v>8326.7999999999993</v>
      </c>
      <c r="W54" s="2">
        <v>29761.5</v>
      </c>
    </row>
    <row r="55" spans="1:23" x14ac:dyDescent="0.25">
      <c r="A55" s="4" t="s">
        <v>103</v>
      </c>
      <c r="B55" s="2" t="s">
        <v>663</v>
      </c>
      <c r="C55" s="2">
        <v>13806</v>
      </c>
      <c r="D55" s="2">
        <v>400</v>
      </c>
      <c r="E55" s="2">
        <v>926</v>
      </c>
      <c r="F55" s="2">
        <v>850</v>
      </c>
      <c r="G55" s="2">
        <v>0</v>
      </c>
      <c r="H55" s="2">
        <v>2301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2301</v>
      </c>
      <c r="P55" s="2">
        <v>0</v>
      </c>
      <c r="Q55" s="2">
        <v>0</v>
      </c>
      <c r="R55" s="2">
        <f t="shared" ref="R55:R65" si="6">SUM(C55:Q55)</f>
        <v>20584</v>
      </c>
      <c r="S55" s="2">
        <f>2777.94-227.65</f>
        <v>2550.29</v>
      </c>
      <c r="T55" s="2">
        <v>1587.7</v>
      </c>
      <c r="U55" s="2">
        <v>0.01</v>
      </c>
      <c r="V55" s="2">
        <f t="shared" ref="V55:V65" si="7">SUM(S55:U55)</f>
        <v>4138</v>
      </c>
      <c r="W55" s="2">
        <v>16446</v>
      </c>
    </row>
    <row r="56" spans="1:23" x14ac:dyDescent="0.25">
      <c r="A56" s="4" t="s">
        <v>105</v>
      </c>
      <c r="B56" s="2" t="s">
        <v>664</v>
      </c>
      <c r="C56" s="2">
        <v>11854.2</v>
      </c>
      <c r="D56" s="2">
        <v>0</v>
      </c>
      <c r="E56" s="2">
        <v>820</v>
      </c>
      <c r="F56" s="2">
        <v>675</v>
      </c>
      <c r="G56" s="2">
        <v>0</v>
      </c>
      <c r="H56" s="2">
        <v>1997.9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1997.9</v>
      </c>
      <c r="P56" s="2">
        <v>0</v>
      </c>
      <c r="Q56" s="2">
        <v>0</v>
      </c>
      <c r="R56" s="2">
        <f t="shared" si="6"/>
        <v>17345</v>
      </c>
      <c r="S56" s="2">
        <v>2069.3200000000002</v>
      </c>
      <c r="T56" s="2">
        <v>1378.56</v>
      </c>
      <c r="U56" s="2">
        <v>2722.619999999999</v>
      </c>
      <c r="V56" s="2">
        <f t="shared" si="7"/>
        <v>6170.4999999999991</v>
      </c>
      <c r="W56" s="2">
        <v>11174.5</v>
      </c>
    </row>
    <row r="57" spans="1:23" x14ac:dyDescent="0.25">
      <c r="A57" s="4" t="s">
        <v>107</v>
      </c>
      <c r="B57" s="2" t="s">
        <v>665</v>
      </c>
      <c r="C57" s="2">
        <v>16896.3</v>
      </c>
      <c r="D57" s="2">
        <v>0</v>
      </c>
      <c r="E57" s="2">
        <v>1128</v>
      </c>
      <c r="F57" s="2">
        <v>923</v>
      </c>
      <c r="G57" s="2">
        <v>0</v>
      </c>
      <c r="H57" s="2">
        <v>2816.06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2816.05</v>
      </c>
      <c r="P57" s="2">
        <v>0</v>
      </c>
      <c r="Q57" s="2">
        <v>0</v>
      </c>
      <c r="R57" s="2">
        <f t="shared" si="6"/>
        <v>24579.41</v>
      </c>
      <c r="S57" s="2">
        <v>3617.43</v>
      </c>
      <c r="T57" s="2">
        <v>1943.08</v>
      </c>
      <c r="U57" s="2">
        <v>1326.4000000000015</v>
      </c>
      <c r="V57" s="2">
        <f t="shared" si="7"/>
        <v>6886.9100000000017</v>
      </c>
      <c r="W57" s="2">
        <v>17692.5</v>
      </c>
    </row>
    <row r="58" spans="1:23" x14ac:dyDescent="0.25">
      <c r="A58" s="4" t="s">
        <v>109</v>
      </c>
      <c r="B58" s="2" t="s">
        <v>666</v>
      </c>
      <c r="C58" s="2">
        <v>11390.62</v>
      </c>
      <c r="D58" s="2">
        <v>0</v>
      </c>
      <c r="E58" s="2">
        <v>957</v>
      </c>
      <c r="F58" s="2">
        <v>881</v>
      </c>
      <c r="G58" s="2">
        <v>0</v>
      </c>
      <c r="H58" s="2">
        <v>2320.1799999999998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240.33</v>
      </c>
      <c r="P58" s="2">
        <v>381.4</v>
      </c>
      <c r="Q58" s="2">
        <v>0</v>
      </c>
      <c r="R58" s="2">
        <f t="shared" si="6"/>
        <v>16170.53</v>
      </c>
      <c r="S58" s="2">
        <v>1794.21</v>
      </c>
      <c r="T58" s="2">
        <v>1315.84</v>
      </c>
      <c r="U58" s="2">
        <v>6445.98</v>
      </c>
      <c r="V58" s="2">
        <f t="shared" si="7"/>
        <v>9556.0299999999988</v>
      </c>
      <c r="W58" s="2">
        <v>6614.5</v>
      </c>
    </row>
    <row r="59" spans="1:23" x14ac:dyDescent="0.25">
      <c r="A59" s="4" t="s">
        <v>111</v>
      </c>
      <c r="B59" s="2" t="s">
        <v>667</v>
      </c>
      <c r="C59" s="2">
        <v>14936.7</v>
      </c>
      <c r="D59" s="2">
        <v>400</v>
      </c>
      <c r="E59" s="2">
        <v>957</v>
      </c>
      <c r="F59" s="2">
        <v>881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2489.4499999999998</v>
      </c>
      <c r="P59" s="2">
        <v>0</v>
      </c>
      <c r="Q59" s="2">
        <v>0</v>
      </c>
      <c r="R59" s="2">
        <f t="shared" si="6"/>
        <v>19664.150000000001</v>
      </c>
      <c r="S59" s="2">
        <v>2778.06</v>
      </c>
      <c r="T59" s="2">
        <v>1717.72</v>
      </c>
      <c r="U59" s="2">
        <v>7189.3700000000026</v>
      </c>
      <c r="V59" s="2">
        <f t="shared" si="7"/>
        <v>11685.150000000001</v>
      </c>
      <c r="W59" s="2">
        <v>7979</v>
      </c>
    </row>
    <row r="60" spans="1:23" x14ac:dyDescent="0.25">
      <c r="A60" s="4" t="s">
        <v>113</v>
      </c>
      <c r="B60" s="2" t="s">
        <v>668</v>
      </c>
      <c r="C60" s="2">
        <v>12318.6</v>
      </c>
      <c r="D60" s="2">
        <v>0</v>
      </c>
      <c r="E60" s="2">
        <v>788</v>
      </c>
      <c r="F60" s="2">
        <v>645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2053.1</v>
      </c>
      <c r="P60" s="2">
        <v>0</v>
      </c>
      <c r="Q60" s="2">
        <v>0</v>
      </c>
      <c r="R60" s="2">
        <f t="shared" si="6"/>
        <v>15804.7</v>
      </c>
      <c r="S60" s="2">
        <v>1953.68</v>
      </c>
      <c r="T60" s="2">
        <v>1416.64</v>
      </c>
      <c r="U60" s="2">
        <v>2027.380000000001</v>
      </c>
      <c r="V60" s="2">
        <f t="shared" si="7"/>
        <v>5397.7000000000007</v>
      </c>
      <c r="W60" s="2">
        <v>10407</v>
      </c>
    </row>
    <row r="61" spans="1:23" x14ac:dyDescent="0.25">
      <c r="A61" s="4" t="s">
        <v>115</v>
      </c>
      <c r="B61" s="2" t="s">
        <v>669</v>
      </c>
      <c r="C61" s="2">
        <v>11896.89</v>
      </c>
      <c r="D61" s="2">
        <v>0</v>
      </c>
      <c r="E61" s="2">
        <v>737</v>
      </c>
      <c r="F61" s="2">
        <v>675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1083.98</v>
      </c>
      <c r="P61" s="2">
        <v>0</v>
      </c>
      <c r="Q61" s="2">
        <v>0</v>
      </c>
      <c r="R61" s="2">
        <f t="shared" si="6"/>
        <v>14392.869999999999</v>
      </c>
      <c r="S61" s="2">
        <v>1652.12</v>
      </c>
      <c r="T61" s="2">
        <v>1371.86</v>
      </c>
      <c r="U61" s="2">
        <v>-0.11000000000058208</v>
      </c>
      <c r="V61" s="2">
        <f t="shared" si="7"/>
        <v>3023.869999999999</v>
      </c>
      <c r="W61" s="2">
        <v>11369</v>
      </c>
    </row>
    <row r="62" spans="1:23" x14ac:dyDescent="0.25">
      <c r="A62" s="4" t="s">
        <v>117</v>
      </c>
      <c r="B62" s="2" t="s">
        <v>670</v>
      </c>
      <c r="C62" s="2">
        <v>11988</v>
      </c>
      <c r="D62" s="2">
        <v>0</v>
      </c>
      <c r="E62" s="2">
        <v>820</v>
      </c>
      <c r="F62" s="2">
        <v>675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837.52</v>
      </c>
      <c r="P62" s="2">
        <v>0</v>
      </c>
      <c r="Q62" s="2">
        <v>0</v>
      </c>
      <c r="R62" s="2">
        <f t="shared" si="6"/>
        <v>14320.52</v>
      </c>
      <c r="S62" s="2">
        <v>1636.66</v>
      </c>
      <c r="T62" s="2">
        <v>1378.62</v>
      </c>
      <c r="U62" s="2">
        <v>-0.25999999999839929</v>
      </c>
      <c r="V62" s="2">
        <f t="shared" si="7"/>
        <v>3015.0200000000013</v>
      </c>
      <c r="W62" s="2">
        <v>11305.5</v>
      </c>
    </row>
    <row r="63" spans="1:23" x14ac:dyDescent="0.25">
      <c r="A63" s="4" t="s">
        <v>119</v>
      </c>
      <c r="B63" s="2" t="s">
        <v>671</v>
      </c>
      <c r="C63" s="2">
        <v>5994</v>
      </c>
      <c r="D63" s="2">
        <v>200</v>
      </c>
      <c r="E63" s="2">
        <v>410</v>
      </c>
      <c r="F63" s="2">
        <v>337.5</v>
      </c>
      <c r="G63" s="2">
        <v>0</v>
      </c>
      <c r="H63" s="2">
        <v>5394.6</v>
      </c>
      <c r="I63" s="2">
        <v>0</v>
      </c>
      <c r="J63" s="2">
        <v>0</v>
      </c>
      <c r="K63" s="2">
        <v>3001</v>
      </c>
      <c r="L63" s="2">
        <v>750.25</v>
      </c>
      <c r="M63" s="2">
        <v>0</v>
      </c>
      <c r="N63" s="2">
        <v>0</v>
      </c>
      <c r="O63" s="2">
        <v>837.52</v>
      </c>
      <c r="P63" s="2">
        <v>0</v>
      </c>
      <c r="Q63" s="2">
        <v>0</v>
      </c>
      <c r="R63" s="2">
        <f t="shared" si="6"/>
        <v>16924.87</v>
      </c>
      <c r="S63" s="2">
        <v>1805.74</v>
      </c>
      <c r="T63" s="2">
        <v>1378.62</v>
      </c>
      <c r="U63" s="2">
        <v>9.9999999983992893E-3</v>
      </c>
      <c r="V63" s="2">
        <f t="shared" si="7"/>
        <v>3184.3699999999981</v>
      </c>
      <c r="W63" s="2">
        <v>13740.5</v>
      </c>
    </row>
    <row r="64" spans="1:23" x14ac:dyDescent="0.25">
      <c r="A64" s="4" t="s">
        <v>121</v>
      </c>
      <c r="B64" s="2" t="s">
        <v>672</v>
      </c>
      <c r="C64" s="2">
        <v>11399.89</v>
      </c>
      <c r="D64" s="2">
        <v>0</v>
      </c>
      <c r="E64" s="2">
        <v>784</v>
      </c>
      <c r="F64" s="2">
        <v>664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402.3</v>
      </c>
      <c r="P64" s="2">
        <v>0</v>
      </c>
      <c r="Q64" s="2">
        <v>0</v>
      </c>
      <c r="R64" s="2">
        <f t="shared" si="6"/>
        <v>13250.189999999999</v>
      </c>
      <c r="S64" s="2">
        <v>1413.81</v>
      </c>
      <c r="T64" s="2">
        <v>1315.84</v>
      </c>
      <c r="U64" s="2">
        <v>3.9999999999054126E-2</v>
      </c>
      <c r="V64" s="2">
        <f t="shared" si="7"/>
        <v>2729.6899999999987</v>
      </c>
      <c r="W64" s="2">
        <v>10520.5</v>
      </c>
    </row>
    <row r="65" spans="1:23" x14ac:dyDescent="0.25">
      <c r="A65" s="4" t="s">
        <v>123</v>
      </c>
      <c r="B65" s="2" t="s">
        <v>673</v>
      </c>
      <c r="C65" s="2">
        <v>14937</v>
      </c>
      <c r="D65" s="2">
        <v>0</v>
      </c>
      <c r="E65" s="2">
        <v>957</v>
      </c>
      <c r="F65" s="2">
        <v>881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313.75</v>
      </c>
      <c r="P65" s="2">
        <v>0</v>
      </c>
      <c r="Q65" s="2">
        <v>0</v>
      </c>
      <c r="R65" s="2">
        <f t="shared" si="6"/>
        <v>17088.75</v>
      </c>
      <c r="S65" s="2">
        <v>2227.96</v>
      </c>
      <c r="T65" s="2">
        <v>1717.76</v>
      </c>
      <c r="U65" s="2">
        <v>2.9999999998835847E-2</v>
      </c>
      <c r="V65" s="2">
        <f t="shared" si="7"/>
        <v>3945.7499999999991</v>
      </c>
      <c r="W65" s="2">
        <v>13143</v>
      </c>
    </row>
    <row r="66" spans="1:23" x14ac:dyDescent="0.25">
      <c r="A66" s="11"/>
      <c r="B66" s="12"/>
      <c r="C66" s="12" t="s">
        <v>629</v>
      </c>
      <c r="D66" s="12" t="s">
        <v>629</v>
      </c>
      <c r="E66" s="12" t="s">
        <v>629</v>
      </c>
      <c r="F66" s="12" t="s">
        <v>629</v>
      </c>
      <c r="G66" s="12" t="s">
        <v>629</v>
      </c>
      <c r="H66" s="12" t="s">
        <v>629</v>
      </c>
      <c r="I66" s="12" t="s">
        <v>629</v>
      </c>
      <c r="J66" s="12" t="s">
        <v>629</v>
      </c>
      <c r="K66" s="12" t="s">
        <v>629</v>
      </c>
      <c r="L66" s="12" t="s">
        <v>629</v>
      </c>
      <c r="M66" s="12" t="s">
        <v>629</v>
      </c>
      <c r="N66" s="12" t="s">
        <v>629</v>
      </c>
      <c r="O66" s="12" t="s">
        <v>629</v>
      </c>
      <c r="P66" s="12" t="s">
        <v>629</v>
      </c>
      <c r="Q66" s="12" t="s">
        <v>629</v>
      </c>
      <c r="R66" s="12" t="s">
        <v>629</v>
      </c>
      <c r="S66" s="12" t="s">
        <v>629</v>
      </c>
      <c r="T66" s="12" t="s">
        <v>629</v>
      </c>
      <c r="U66" s="12" t="s">
        <v>629</v>
      </c>
      <c r="V66" s="12" t="s">
        <v>629</v>
      </c>
      <c r="W66" s="12" t="s">
        <v>629</v>
      </c>
    </row>
    <row r="67" spans="1:23" x14ac:dyDescent="0.25">
      <c r="A67" s="10" t="s">
        <v>674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25">
      <c r="A68" s="4" t="s">
        <v>126</v>
      </c>
      <c r="B68" s="2" t="s">
        <v>675</v>
      </c>
      <c r="C68" s="2">
        <v>11440.8</v>
      </c>
      <c r="D68" s="2">
        <v>400</v>
      </c>
      <c r="E68" s="2">
        <v>784</v>
      </c>
      <c r="F68" s="2">
        <v>664</v>
      </c>
      <c r="G68" s="2">
        <v>708.5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1906.8</v>
      </c>
      <c r="P68" s="2">
        <v>0</v>
      </c>
      <c r="Q68" s="2">
        <v>0</v>
      </c>
      <c r="R68" s="2">
        <f>SUM(C68:Q68)</f>
        <v>15904.099999999999</v>
      </c>
      <c r="S68" s="2">
        <v>1974.91</v>
      </c>
      <c r="T68" s="2">
        <v>1315.7</v>
      </c>
      <c r="U68" s="2">
        <v>341.98999999999796</v>
      </c>
      <c r="V68" s="2">
        <f>SUM(S68:U68)</f>
        <v>3632.5999999999981</v>
      </c>
      <c r="W68" s="2">
        <v>12271.5</v>
      </c>
    </row>
    <row r="69" spans="1:23" x14ac:dyDescent="0.25">
      <c r="A69" s="4" t="s">
        <v>128</v>
      </c>
      <c r="B69" s="2" t="s">
        <v>676</v>
      </c>
      <c r="C69" s="2">
        <v>12672</v>
      </c>
      <c r="D69" s="2">
        <v>200</v>
      </c>
      <c r="E69" s="2">
        <v>846</v>
      </c>
      <c r="F69" s="2">
        <v>692</v>
      </c>
      <c r="G69" s="2">
        <v>708.5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2112</v>
      </c>
      <c r="P69" s="2">
        <v>0</v>
      </c>
      <c r="Q69" s="2">
        <v>0</v>
      </c>
      <c r="R69" s="2">
        <f t="shared" ref="R69:R73" si="8">SUM(C69:Q69)</f>
        <v>17230.5</v>
      </c>
      <c r="S69" s="2">
        <v>2258.23</v>
      </c>
      <c r="T69" s="2">
        <v>1457.28</v>
      </c>
      <c r="U69" s="2">
        <v>980.98999999999978</v>
      </c>
      <c r="V69" s="2">
        <f t="shared" ref="V69:V73" si="9">SUM(S69:U69)</f>
        <v>4696.5</v>
      </c>
      <c r="W69" s="2">
        <v>12534</v>
      </c>
    </row>
    <row r="70" spans="1:23" x14ac:dyDescent="0.25">
      <c r="A70" s="4" t="s">
        <v>132</v>
      </c>
      <c r="B70" s="2" t="s">
        <v>677</v>
      </c>
      <c r="C70" s="2">
        <f>2288.16+9152.64</f>
        <v>11440.8</v>
      </c>
      <c r="D70" s="2">
        <v>0</v>
      </c>
      <c r="E70" s="2">
        <v>784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1906.8</v>
      </c>
      <c r="P70" s="2">
        <v>0</v>
      </c>
      <c r="Q70" s="2">
        <v>0</v>
      </c>
      <c r="R70" s="2">
        <f t="shared" si="8"/>
        <v>14131.599999999999</v>
      </c>
      <c r="S70" s="2">
        <f>1001.8-890</f>
        <v>111.79999999999995</v>
      </c>
      <c r="T70" s="2">
        <v>1315.7</v>
      </c>
      <c r="U70" s="2">
        <v>0.6</v>
      </c>
      <c r="V70" s="2">
        <f t="shared" si="9"/>
        <v>1428.1</v>
      </c>
      <c r="W70" s="2">
        <v>12703.5</v>
      </c>
    </row>
    <row r="71" spans="1:23" x14ac:dyDescent="0.25">
      <c r="A71" s="4" t="s">
        <v>134</v>
      </c>
      <c r="B71" s="2" t="s">
        <v>678</v>
      </c>
      <c r="C71" s="2">
        <v>11440.8</v>
      </c>
      <c r="D71" s="2">
        <v>200</v>
      </c>
      <c r="E71" s="2">
        <v>784</v>
      </c>
      <c r="F71" s="2">
        <v>664</v>
      </c>
      <c r="G71" s="2">
        <v>0</v>
      </c>
      <c r="H71" s="2">
        <v>1906.8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1906.8</v>
      </c>
      <c r="P71" s="2">
        <v>0</v>
      </c>
      <c r="Q71" s="2">
        <v>0</v>
      </c>
      <c r="R71" s="2">
        <f t="shared" si="8"/>
        <v>16902.399999999998</v>
      </c>
      <c r="S71" s="2">
        <v>2004.87</v>
      </c>
      <c r="T71" s="2">
        <v>1315.7</v>
      </c>
      <c r="U71" s="2">
        <v>213.32999999999811</v>
      </c>
      <c r="V71" s="2">
        <f t="shared" si="9"/>
        <v>3533.8999999999978</v>
      </c>
      <c r="W71" s="2">
        <v>13368.5</v>
      </c>
    </row>
    <row r="72" spans="1:23" x14ac:dyDescent="0.25">
      <c r="A72" s="4" t="s">
        <v>136</v>
      </c>
      <c r="B72" s="2" t="s">
        <v>679</v>
      </c>
      <c r="C72" s="2">
        <v>11440.8</v>
      </c>
      <c r="D72" s="2">
        <v>200</v>
      </c>
      <c r="E72" s="2">
        <v>784</v>
      </c>
      <c r="F72" s="2">
        <v>664</v>
      </c>
      <c r="G72" s="2">
        <v>0</v>
      </c>
      <c r="H72" s="2">
        <v>1430.1</v>
      </c>
      <c r="I72" s="2">
        <v>381.36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1891.13</v>
      </c>
      <c r="P72" s="2">
        <v>0</v>
      </c>
      <c r="Q72" s="2">
        <v>0</v>
      </c>
      <c r="R72" s="2">
        <f t="shared" si="8"/>
        <v>16791.39</v>
      </c>
      <c r="S72" s="2">
        <v>2042.25</v>
      </c>
      <c r="T72" s="2">
        <v>1315.7</v>
      </c>
      <c r="U72" s="2">
        <v>-6.0000000001309672E-2</v>
      </c>
      <c r="V72" s="2">
        <f t="shared" si="9"/>
        <v>3357.8899999999985</v>
      </c>
      <c r="W72" s="2">
        <v>13433.5</v>
      </c>
    </row>
    <row r="73" spans="1:23" x14ac:dyDescent="0.25">
      <c r="A73" s="4" t="s">
        <v>680</v>
      </c>
      <c r="B73" s="2" t="s">
        <v>681</v>
      </c>
      <c r="C73" s="2">
        <v>11442</v>
      </c>
      <c r="D73" s="2">
        <v>0</v>
      </c>
      <c r="E73" s="2">
        <v>784</v>
      </c>
      <c r="F73" s="2">
        <v>664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161.96</v>
      </c>
      <c r="P73" s="2">
        <v>0</v>
      </c>
      <c r="Q73" s="2">
        <v>0</v>
      </c>
      <c r="R73" s="2">
        <f t="shared" si="8"/>
        <v>13051.96</v>
      </c>
      <c r="S73" s="2">
        <v>1371.12</v>
      </c>
      <c r="T73" s="2">
        <v>1315.84</v>
      </c>
      <c r="U73" s="2">
        <v>0</v>
      </c>
      <c r="V73" s="2">
        <f t="shared" si="9"/>
        <v>2686.96</v>
      </c>
      <c r="W73" s="2">
        <v>10365</v>
      </c>
    </row>
    <row r="74" spans="1:23" x14ac:dyDescent="0.25">
      <c r="A74" s="11"/>
      <c r="B74" s="12"/>
      <c r="C74" s="12" t="s">
        <v>629</v>
      </c>
      <c r="D74" s="12" t="s">
        <v>629</v>
      </c>
      <c r="E74" s="12" t="s">
        <v>629</v>
      </c>
      <c r="F74" s="12" t="s">
        <v>629</v>
      </c>
      <c r="G74" s="12" t="s">
        <v>629</v>
      </c>
      <c r="H74" s="12" t="s">
        <v>629</v>
      </c>
      <c r="I74" s="12" t="s">
        <v>629</v>
      </c>
      <c r="J74" s="12" t="s">
        <v>629</v>
      </c>
      <c r="K74" s="12" t="s">
        <v>629</v>
      </c>
      <c r="L74" s="12" t="s">
        <v>629</v>
      </c>
      <c r="M74" s="12" t="s">
        <v>629</v>
      </c>
      <c r="N74" s="12" t="s">
        <v>629</v>
      </c>
      <c r="O74" s="12" t="s">
        <v>629</v>
      </c>
      <c r="P74" s="12" t="s">
        <v>629</v>
      </c>
      <c r="Q74" s="12" t="s">
        <v>629</v>
      </c>
      <c r="R74" s="12" t="s">
        <v>629</v>
      </c>
      <c r="S74" s="12" t="s">
        <v>629</v>
      </c>
      <c r="T74" s="12" t="s">
        <v>629</v>
      </c>
      <c r="U74" s="12" t="s">
        <v>629</v>
      </c>
      <c r="V74" s="12" t="s">
        <v>629</v>
      </c>
      <c r="W74" s="12" t="s">
        <v>629</v>
      </c>
    </row>
    <row r="75" spans="1:23" x14ac:dyDescent="0.25">
      <c r="A75" s="10" t="s">
        <v>682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x14ac:dyDescent="0.25">
      <c r="A76" s="4" t="s">
        <v>139</v>
      </c>
      <c r="B76" s="2" t="s">
        <v>683</v>
      </c>
      <c r="C76" s="2">
        <v>11302.03</v>
      </c>
      <c r="D76" s="2">
        <v>0</v>
      </c>
      <c r="E76" s="2">
        <v>784</v>
      </c>
      <c r="F76" s="2">
        <v>664</v>
      </c>
      <c r="G76" s="2">
        <v>708.5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1906.8</v>
      </c>
      <c r="P76" s="2">
        <v>0</v>
      </c>
      <c r="Q76" s="2">
        <v>0</v>
      </c>
      <c r="R76" s="2">
        <f>SUM(C76:Q76)</f>
        <v>15365.33</v>
      </c>
      <c r="S76" s="2">
        <v>1859.83</v>
      </c>
      <c r="T76" s="2">
        <v>1315.7</v>
      </c>
      <c r="U76" s="2">
        <v>301.29999999999927</v>
      </c>
      <c r="V76" s="2">
        <f>SUM(S76:U76)</f>
        <v>3476.829999999999</v>
      </c>
      <c r="W76" s="2">
        <v>11888.5</v>
      </c>
    </row>
    <row r="77" spans="1:23" x14ac:dyDescent="0.25">
      <c r="A77" s="4" t="s">
        <v>141</v>
      </c>
      <c r="B77" s="2" t="s">
        <v>684</v>
      </c>
      <c r="C77" s="2">
        <v>11440.8</v>
      </c>
      <c r="D77" s="2">
        <v>200</v>
      </c>
      <c r="E77" s="2">
        <v>784</v>
      </c>
      <c r="F77" s="2">
        <v>499</v>
      </c>
      <c r="G77" s="2">
        <v>0</v>
      </c>
      <c r="H77" s="2">
        <v>1906.8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1906.8</v>
      </c>
      <c r="P77" s="2">
        <v>0</v>
      </c>
      <c r="Q77" s="2">
        <v>0</v>
      </c>
      <c r="R77" s="2">
        <f t="shared" ref="R77:R84" si="10">SUM(C77:Q77)</f>
        <v>16737.399999999998</v>
      </c>
      <c r="S77" s="2">
        <v>1989.99</v>
      </c>
      <c r="T77" s="2">
        <v>1315.7</v>
      </c>
      <c r="U77" s="2">
        <v>125.20999999999731</v>
      </c>
      <c r="V77" s="2">
        <f t="shared" ref="V77:V84" si="11">SUM(S77:U77)</f>
        <v>3430.8999999999974</v>
      </c>
      <c r="W77" s="2">
        <v>13306.5</v>
      </c>
    </row>
    <row r="78" spans="1:23" x14ac:dyDescent="0.25">
      <c r="A78" s="4" t="s">
        <v>143</v>
      </c>
      <c r="B78" s="2" t="s">
        <v>685</v>
      </c>
      <c r="C78" s="2">
        <v>11440.8</v>
      </c>
      <c r="D78" s="2">
        <v>200</v>
      </c>
      <c r="E78" s="2">
        <v>784</v>
      </c>
      <c r="F78" s="2">
        <v>664</v>
      </c>
      <c r="G78" s="2">
        <v>0</v>
      </c>
      <c r="H78" s="2">
        <v>1906.8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1906.8</v>
      </c>
      <c r="P78" s="2">
        <v>0</v>
      </c>
      <c r="Q78" s="2">
        <v>0</v>
      </c>
      <c r="R78" s="2">
        <f t="shared" si="10"/>
        <v>16902.399999999998</v>
      </c>
      <c r="S78" s="2">
        <v>2025.23</v>
      </c>
      <c r="T78" s="2">
        <v>1315.7</v>
      </c>
      <c r="U78" s="2">
        <v>143.46999999999753</v>
      </c>
      <c r="V78" s="2">
        <f t="shared" si="11"/>
        <v>3484.3999999999978</v>
      </c>
      <c r="W78" s="2">
        <v>13418</v>
      </c>
    </row>
    <row r="79" spans="1:23" x14ac:dyDescent="0.25">
      <c r="A79" s="4" t="s">
        <v>145</v>
      </c>
      <c r="B79" s="2" t="s">
        <v>686</v>
      </c>
      <c r="C79" s="2">
        <v>11440.8</v>
      </c>
      <c r="D79" s="2">
        <v>200</v>
      </c>
      <c r="E79" s="2">
        <v>784</v>
      </c>
      <c r="F79" s="2">
        <v>664</v>
      </c>
      <c r="G79" s="2">
        <v>0</v>
      </c>
      <c r="H79" s="2">
        <v>1906.8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1906.8</v>
      </c>
      <c r="P79" s="2">
        <v>0</v>
      </c>
      <c r="Q79" s="2">
        <v>0</v>
      </c>
      <c r="R79" s="2">
        <f t="shared" si="10"/>
        <v>16902.399999999998</v>
      </c>
      <c r="S79" s="2">
        <v>2025.23</v>
      </c>
      <c r="T79" s="2">
        <v>1315.7</v>
      </c>
      <c r="U79" s="2">
        <v>220.46999999999753</v>
      </c>
      <c r="V79" s="2">
        <f t="shared" si="11"/>
        <v>3561.3999999999978</v>
      </c>
      <c r="W79" s="2">
        <v>13341</v>
      </c>
    </row>
    <row r="80" spans="1:23" x14ac:dyDescent="0.25">
      <c r="A80" s="4" t="s">
        <v>147</v>
      </c>
      <c r="B80" s="2" t="s">
        <v>687</v>
      </c>
      <c r="C80" s="2">
        <v>11440.8</v>
      </c>
      <c r="D80" s="2">
        <v>200</v>
      </c>
      <c r="E80" s="2">
        <v>784</v>
      </c>
      <c r="F80" s="2">
        <v>664</v>
      </c>
      <c r="G80" s="2">
        <v>0</v>
      </c>
      <c r="H80" s="2">
        <v>1906.8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1906.8</v>
      </c>
      <c r="P80" s="2">
        <v>0</v>
      </c>
      <c r="Q80" s="2">
        <v>0</v>
      </c>
      <c r="R80" s="2">
        <f t="shared" si="10"/>
        <v>16902.399999999998</v>
      </c>
      <c r="S80" s="2">
        <v>2025.23</v>
      </c>
      <c r="T80" s="2">
        <v>1315.7</v>
      </c>
      <c r="U80" s="2">
        <v>1751.9699999999975</v>
      </c>
      <c r="V80" s="2">
        <f t="shared" si="11"/>
        <v>5092.8999999999978</v>
      </c>
      <c r="W80" s="2">
        <v>11809.5</v>
      </c>
    </row>
    <row r="81" spans="1:23" x14ac:dyDescent="0.25">
      <c r="A81" s="4" t="s">
        <v>149</v>
      </c>
      <c r="B81" s="2" t="s">
        <v>688</v>
      </c>
      <c r="C81" s="2">
        <v>11440.8</v>
      </c>
      <c r="D81" s="2">
        <v>200</v>
      </c>
      <c r="E81" s="2">
        <v>784</v>
      </c>
      <c r="F81" s="2">
        <v>664</v>
      </c>
      <c r="G81" s="2">
        <v>0</v>
      </c>
      <c r="H81" s="2">
        <v>1906.8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1906.8</v>
      </c>
      <c r="P81" s="2">
        <v>0</v>
      </c>
      <c r="Q81" s="2">
        <v>0</v>
      </c>
      <c r="R81" s="2">
        <f t="shared" si="10"/>
        <v>16902.399999999998</v>
      </c>
      <c r="S81" s="2">
        <v>2004.87</v>
      </c>
      <c r="T81" s="2">
        <v>1315.7</v>
      </c>
      <c r="U81" s="2">
        <v>207.32999999999811</v>
      </c>
      <c r="V81" s="2">
        <f t="shared" si="11"/>
        <v>3527.8999999999978</v>
      </c>
      <c r="W81" s="2">
        <v>13374.5</v>
      </c>
    </row>
    <row r="82" spans="1:23" x14ac:dyDescent="0.25">
      <c r="A82" s="4" t="s">
        <v>151</v>
      </c>
      <c r="B82" s="2" t="s">
        <v>689</v>
      </c>
      <c r="C82" s="2">
        <v>11440.8</v>
      </c>
      <c r="D82" s="2">
        <v>400</v>
      </c>
      <c r="E82" s="2">
        <v>784</v>
      </c>
      <c r="F82" s="2">
        <v>664</v>
      </c>
      <c r="G82" s="2">
        <v>0</v>
      </c>
      <c r="H82" s="2">
        <v>1906.8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1906.8</v>
      </c>
      <c r="P82" s="2">
        <v>0</v>
      </c>
      <c r="Q82" s="2">
        <v>0</v>
      </c>
      <c r="R82" s="2">
        <f t="shared" si="10"/>
        <v>17102.399999999998</v>
      </c>
      <c r="S82" s="2">
        <v>2047.59</v>
      </c>
      <c r="T82" s="2">
        <v>1315.7</v>
      </c>
      <c r="U82" s="2">
        <v>186.60999999999694</v>
      </c>
      <c r="V82" s="2">
        <f t="shared" si="11"/>
        <v>3549.8999999999969</v>
      </c>
      <c r="W82" s="2">
        <v>13552.5</v>
      </c>
    </row>
    <row r="83" spans="1:23" x14ac:dyDescent="0.25">
      <c r="A83" s="4" t="s">
        <v>153</v>
      </c>
      <c r="B83" s="2" t="s">
        <v>690</v>
      </c>
      <c r="C83" s="2">
        <v>11442</v>
      </c>
      <c r="D83" s="2">
        <v>400</v>
      </c>
      <c r="E83" s="2">
        <v>784</v>
      </c>
      <c r="F83" s="2">
        <v>664</v>
      </c>
      <c r="G83" s="2">
        <v>0</v>
      </c>
      <c r="H83" s="2">
        <v>1430.26</v>
      </c>
      <c r="I83" s="2">
        <v>0</v>
      </c>
      <c r="J83" s="2">
        <v>381.4</v>
      </c>
      <c r="K83" s="2">
        <v>0</v>
      </c>
      <c r="L83" s="2">
        <v>0</v>
      </c>
      <c r="M83" s="2">
        <v>0</v>
      </c>
      <c r="N83" s="2">
        <v>0</v>
      </c>
      <c r="O83" s="2">
        <v>559.04</v>
      </c>
      <c r="P83" s="2">
        <v>0</v>
      </c>
      <c r="Q83" s="2">
        <v>0</v>
      </c>
      <c r="R83" s="2">
        <f t="shared" si="10"/>
        <v>15660.7</v>
      </c>
      <c r="S83" s="2">
        <v>1785.44</v>
      </c>
      <c r="T83" s="2">
        <v>1315.84</v>
      </c>
      <c r="U83" s="2">
        <v>-7.9999999998108251E-2</v>
      </c>
      <c r="V83" s="2">
        <f t="shared" si="11"/>
        <v>3101.2000000000016</v>
      </c>
      <c r="W83" s="2">
        <v>12559.5</v>
      </c>
    </row>
    <row r="84" spans="1:23" x14ac:dyDescent="0.25">
      <c r="A84" s="4" t="s">
        <v>155</v>
      </c>
      <c r="B84" s="2" t="s">
        <v>691</v>
      </c>
      <c r="C84" s="2">
        <v>12672.9</v>
      </c>
      <c r="D84" s="2">
        <v>200</v>
      </c>
      <c r="E84" s="2">
        <v>846</v>
      </c>
      <c r="F84" s="2">
        <v>692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445.58</v>
      </c>
      <c r="P84" s="2">
        <v>0</v>
      </c>
      <c r="Q84" s="2">
        <v>0</v>
      </c>
      <c r="R84" s="2">
        <f t="shared" si="10"/>
        <v>14856.48</v>
      </c>
      <c r="S84" s="2">
        <v>1751.14</v>
      </c>
      <c r="T84" s="2">
        <v>1457.38</v>
      </c>
      <c r="U84" s="2">
        <v>-4.0000000000873115E-2</v>
      </c>
      <c r="V84" s="2">
        <f t="shared" si="11"/>
        <v>3208.4799999999996</v>
      </c>
      <c r="W84" s="2">
        <v>11648</v>
      </c>
    </row>
    <row r="85" spans="1:23" x14ac:dyDescent="0.25">
      <c r="A85" s="11"/>
      <c r="B85" s="12"/>
      <c r="C85" s="12" t="s">
        <v>629</v>
      </c>
      <c r="D85" s="12" t="s">
        <v>629</v>
      </c>
      <c r="E85" s="12" t="s">
        <v>629</v>
      </c>
      <c r="F85" s="12" t="s">
        <v>629</v>
      </c>
      <c r="G85" s="12" t="s">
        <v>629</v>
      </c>
      <c r="H85" s="12" t="s">
        <v>629</v>
      </c>
      <c r="I85" s="12" t="s">
        <v>629</v>
      </c>
      <c r="J85" s="12" t="s">
        <v>629</v>
      </c>
      <c r="K85" s="12" t="s">
        <v>629</v>
      </c>
      <c r="L85" s="12" t="s">
        <v>629</v>
      </c>
      <c r="M85" s="12" t="s">
        <v>629</v>
      </c>
      <c r="N85" s="12" t="s">
        <v>629</v>
      </c>
      <c r="O85" s="12" t="s">
        <v>629</v>
      </c>
      <c r="P85" s="12" t="s">
        <v>629</v>
      </c>
      <c r="Q85" s="12" t="s">
        <v>629</v>
      </c>
      <c r="R85" s="12" t="s">
        <v>629</v>
      </c>
      <c r="S85" s="12" t="s">
        <v>629</v>
      </c>
      <c r="T85" s="12" t="s">
        <v>629</v>
      </c>
      <c r="U85" s="12" t="s">
        <v>629</v>
      </c>
      <c r="V85" s="12" t="s">
        <v>629</v>
      </c>
      <c r="W85" s="12" t="s">
        <v>629</v>
      </c>
    </row>
    <row r="86" spans="1:23" x14ac:dyDescent="0.25">
      <c r="A86" s="10" t="s">
        <v>692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x14ac:dyDescent="0.25">
      <c r="A87" s="4" t="s">
        <v>158</v>
      </c>
      <c r="B87" s="2" t="s">
        <v>693</v>
      </c>
      <c r="C87" s="2">
        <v>14702.4</v>
      </c>
      <c r="D87" s="2">
        <v>400</v>
      </c>
      <c r="E87" s="2">
        <v>815</v>
      </c>
      <c r="F87" s="2">
        <v>716</v>
      </c>
      <c r="G87" s="2">
        <v>850.2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2450.4</v>
      </c>
      <c r="P87" s="2">
        <v>0</v>
      </c>
      <c r="Q87" s="2">
        <v>0</v>
      </c>
      <c r="R87" s="2">
        <f>SUM(C87:Q87)</f>
        <v>19934.000000000004</v>
      </c>
      <c r="S87" s="2">
        <v>2835.7</v>
      </c>
      <c r="T87" s="2">
        <v>1690.78</v>
      </c>
      <c r="U87" s="2">
        <v>2135.0200000000041</v>
      </c>
      <c r="V87" s="2">
        <f>SUM(S87:U87)</f>
        <v>6661.5000000000036</v>
      </c>
      <c r="W87" s="2">
        <v>13272.5</v>
      </c>
    </row>
    <row r="88" spans="1:23" x14ac:dyDescent="0.25">
      <c r="A88" s="4" t="s">
        <v>160</v>
      </c>
      <c r="B88" s="2" t="s">
        <v>694</v>
      </c>
      <c r="C88" s="2">
        <v>12846.9</v>
      </c>
      <c r="D88" s="2">
        <v>400</v>
      </c>
      <c r="E88" s="2">
        <v>815</v>
      </c>
      <c r="F88" s="2">
        <v>716</v>
      </c>
      <c r="G88" s="2">
        <v>566.79999999999995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2141.15</v>
      </c>
      <c r="P88" s="2">
        <v>0</v>
      </c>
      <c r="Q88" s="2">
        <v>0</v>
      </c>
      <c r="R88" s="2">
        <f t="shared" ref="R88:R111" si="12">SUM(C88:Q88)</f>
        <v>17485.849999999999</v>
      </c>
      <c r="S88" s="2">
        <v>2312.77</v>
      </c>
      <c r="T88" s="2">
        <v>1477.4</v>
      </c>
      <c r="U88" s="2">
        <v>9826.1799999999985</v>
      </c>
      <c r="V88" s="2">
        <f t="shared" ref="V88:V111" si="13">SUM(S88:U88)</f>
        <v>13616.349999999999</v>
      </c>
      <c r="W88" s="2">
        <v>3869.5</v>
      </c>
    </row>
    <row r="89" spans="1:23" x14ac:dyDescent="0.25">
      <c r="A89" s="4" t="s">
        <v>162</v>
      </c>
      <c r="B89" s="2" t="s">
        <v>695</v>
      </c>
      <c r="C89" s="2">
        <v>11556.9</v>
      </c>
      <c r="D89" s="2">
        <v>200</v>
      </c>
      <c r="E89" s="2">
        <v>717</v>
      </c>
      <c r="F89" s="2">
        <v>667</v>
      </c>
      <c r="G89" s="2">
        <v>708.5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1926.15</v>
      </c>
      <c r="P89" s="2">
        <v>0</v>
      </c>
      <c r="Q89" s="2">
        <v>0</v>
      </c>
      <c r="R89" s="2">
        <f t="shared" si="12"/>
        <v>15775.55</v>
      </c>
      <c r="S89" s="2">
        <v>1947.45</v>
      </c>
      <c r="T89" s="2">
        <v>1329.04</v>
      </c>
      <c r="U89" s="2">
        <v>6205.5599999999995</v>
      </c>
      <c r="V89" s="2">
        <f t="shared" si="13"/>
        <v>9482.0499999999993</v>
      </c>
      <c r="W89" s="2">
        <v>6293.5</v>
      </c>
    </row>
    <row r="90" spans="1:23" x14ac:dyDescent="0.25">
      <c r="A90" s="4" t="s">
        <v>164</v>
      </c>
      <c r="B90" s="2" t="s">
        <v>696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5880.95</v>
      </c>
      <c r="L90" s="2">
        <v>1470.24</v>
      </c>
      <c r="M90" s="2">
        <v>18247.400000000001</v>
      </c>
      <c r="N90" s="2">
        <v>68016</v>
      </c>
      <c r="O90" s="2">
        <v>0</v>
      </c>
      <c r="P90" s="2">
        <v>0</v>
      </c>
      <c r="Q90" s="2">
        <v>0</v>
      </c>
      <c r="R90" s="2">
        <f t="shared" si="12"/>
        <v>93614.59</v>
      </c>
      <c r="S90" s="2">
        <f>569.9+3051.6</f>
        <v>3621.5</v>
      </c>
      <c r="T90" s="2">
        <v>0</v>
      </c>
      <c r="U90" s="2">
        <v>8.999999999650754E-2</v>
      </c>
      <c r="V90" s="2">
        <f t="shared" si="13"/>
        <v>3621.5899999999965</v>
      </c>
      <c r="W90" s="2">
        <v>89993</v>
      </c>
    </row>
    <row r="91" spans="1:23" x14ac:dyDescent="0.25">
      <c r="A91" s="4" t="s">
        <v>166</v>
      </c>
      <c r="B91" s="2" t="s">
        <v>697</v>
      </c>
      <c r="C91" s="2">
        <v>11928.9</v>
      </c>
      <c r="D91" s="2">
        <v>0</v>
      </c>
      <c r="E91" s="2">
        <v>737</v>
      </c>
      <c r="F91" s="2">
        <v>675</v>
      </c>
      <c r="G91" s="2">
        <v>566.79999999999995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1988.15</v>
      </c>
      <c r="P91" s="2">
        <v>0</v>
      </c>
      <c r="Q91" s="2">
        <v>0</v>
      </c>
      <c r="R91" s="2">
        <f t="shared" si="12"/>
        <v>15895.849999999999</v>
      </c>
      <c r="S91" s="2">
        <v>1973.15</v>
      </c>
      <c r="T91" s="2">
        <v>1371.82</v>
      </c>
      <c r="U91" s="2">
        <v>481.87999999999738</v>
      </c>
      <c r="V91" s="2">
        <f t="shared" si="13"/>
        <v>3826.8499999999976</v>
      </c>
      <c r="W91" s="2">
        <v>12069</v>
      </c>
    </row>
    <row r="92" spans="1:23" x14ac:dyDescent="0.25">
      <c r="A92" s="4" t="s">
        <v>168</v>
      </c>
      <c r="B92" s="2" t="s">
        <v>698</v>
      </c>
      <c r="C92" s="2">
        <v>12847.2</v>
      </c>
      <c r="D92" s="2">
        <v>400</v>
      </c>
      <c r="E92" s="2">
        <v>815</v>
      </c>
      <c r="F92" s="2">
        <v>716</v>
      </c>
      <c r="G92" s="2">
        <v>566.79999999999995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2151.1999999999998</v>
      </c>
      <c r="P92" s="2">
        <v>0</v>
      </c>
      <c r="Q92" s="2">
        <v>0</v>
      </c>
      <c r="R92" s="2">
        <f t="shared" si="12"/>
        <v>17496.2</v>
      </c>
      <c r="S92" s="2">
        <v>2314.98</v>
      </c>
      <c r="T92" s="2">
        <v>1477.42</v>
      </c>
      <c r="U92" s="2">
        <v>12674.300000000001</v>
      </c>
      <c r="V92" s="2">
        <f t="shared" si="13"/>
        <v>16466.7</v>
      </c>
      <c r="W92" s="2">
        <v>1029.5</v>
      </c>
    </row>
    <row r="93" spans="1:23" x14ac:dyDescent="0.25">
      <c r="A93" s="4" t="s">
        <v>170</v>
      </c>
      <c r="B93" s="2" t="s">
        <v>699</v>
      </c>
      <c r="C93" s="2">
        <v>12846.9</v>
      </c>
      <c r="D93" s="2">
        <v>200</v>
      </c>
      <c r="E93" s="2">
        <v>815</v>
      </c>
      <c r="F93" s="2">
        <v>716</v>
      </c>
      <c r="G93" s="2">
        <v>566.79999999999995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2141.15</v>
      </c>
      <c r="P93" s="2">
        <v>0</v>
      </c>
      <c r="Q93" s="2">
        <v>0</v>
      </c>
      <c r="R93" s="2">
        <f t="shared" si="12"/>
        <v>17285.849999999999</v>
      </c>
      <c r="S93" s="2">
        <v>2270.0500000000002</v>
      </c>
      <c r="T93" s="2">
        <v>1477.4</v>
      </c>
      <c r="U93" s="2">
        <v>134.89999999999782</v>
      </c>
      <c r="V93" s="2">
        <f t="shared" si="13"/>
        <v>3882.3499999999981</v>
      </c>
      <c r="W93" s="2">
        <v>13403.5</v>
      </c>
    </row>
    <row r="94" spans="1:23" x14ac:dyDescent="0.25">
      <c r="A94" s="4" t="s">
        <v>172</v>
      </c>
      <c r="B94" s="2" t="s">
        <v>700</v>
      </c>
      <c r="C94" s="2">
        <v>12846.9</v>
      </c>
      <c r="D94" s="2">
        <v>400</v>
      </c>
      <c r="E94" s="2">
        <v>815</v>
      </c>
      <c r="F94" s="2">
        <v>716</v>
      </c>
      <c r="G94" s="2">
        <v>566.79999999999995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2141.15</v>
      </c>
      <c r="P94" s="2">
        <v>0</v>
      </c>
      <c r="Q94" s="2">
        <v>0</v>
      </c>
      <c r="R94" s="2">
        <f t="shared" si="12"/>
        <v>17485.849999999999</v>
      </c>
      <c r="S94" s="2">
        <v>2312.77</v>
      </c>
      <c r="T94" s="2">
        <v>1477.4</v>
      </c>
      <c r="U94" s="2">
        <v>138.67999999999847</v>
      </c>
      <c r="V94" s="2">
        <f t="shared" si="13"/>
        <v>3928.8499999999985</v>
      </c>
      <c r="W94" s="2">
        <v>13557</v>
      </c>
    </row>
    <row r="95" spans="1:23" x14ac:dyDescent="0.25">
      <c r="A95" s="4" t="s">
        <v>174</v>
      </c>
      <c r="B95" s="2" t="s">
        <v>701</v>
      </c>
      <c r="C95" s="2">
        <v>12846.9</v>
      </c>
      <c r="D95" s="2">
        <v>400</v>
      </c>
      <c r="E95" s="2">
        <v>815</v>
      </c>
      <c r="F95" s="2">
        <v>716</v>
      </c>
      <c r="G95" s="2">
        <v>566.79999999999995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2141.15</v>
      </c>
      <c r="P95" s="2">
        <v>0</v>
      </c>
      <c r="Q95" s="2">
        <v>0</v>
      </c>
      <c r="R95" s="2">
        <f t="shared" si="12"/>
        <v>17485.849999999999</v>
      </c>
      <c r="S95" s="2">
        <v>2312.77</v>
      </c>
      <c r="T95" s="2">
        <v>1477.4</v>
      </c>
      <c r="U95" s="2">
        <v>6228.1799999999985</v>
      </c>
      <c r="V95" s="2">
        <f t="shared" si="13"/>
        <v>10018.349999999999</v>
      </c>
      <c r="W95" s="2">
        <v>7467.5</v>
      </c>
    </row>
    <row r="96" spans="1:23" x14ac:dyDescent="0.25">
      <c r="A96" s="4" t="s">
        <v>176</v>
      </c>
      <c r="B96" s="2" t="s">
        <v>702</v>
      </c>
      <c r="C96" s="2">
        <v>11928.9</v>
      </c>
      <c r="D96" s="2">
        <v>400</v>
      </c>
      <c r="E96" s="2">
        <v>737</v>
      </c>
      <c r="F96" s="2">
        <v>675</v>
      </c>
      <c r="G96" s="2">
        <v>566.79999999999995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1988.15</v>
      </c>
      <c r="P96" s="2">
        <v>0</v>
      </c>
      <c r="Q96" s="2">
        <v>0</v>
      </c>
      <c r="R96" s="2">
        <f t="shared" si="12"/>
        <v>16295.849999999999</v>
      </c>
      <c r="S96" s="2">
        <v>2058.59</v>
      </c>
      <c r="T96" s="2">
        <v>1371.82</v>
      </c>
      <c r="U96" s="2">
        <v>384.93999999999869</v>
      </c>
      <c r="V96" s="2">
        <f t="shared" si="13"/>
        <v>3815.3499999999985</v>
      </c>
      <c r="W96" s="2">
        <v>12480.5</v>
      </c>
    </row>
    <row r="97" spans="1:23" x14ac:dyDescent="0.25">
      <c r="A97" s="4" t="s">
        <v>178</v>
      </c>
      <c r="B97" s="2" t="s">
        <v>703</v>
      </c>
      <c r="C97" s="2">
        <v>12846.9</v>
      </c>
      <c r="D97" s="2">
        <v>400</v>
      </c>
      <c r="E97" s="2">
        <v>815</v>
      </c>
      <c r="F97" s="2">
        <v>716</v>
      </c>
      <c r="G97" s="2">
        <v>566.79999999999995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2141.15</v>
      </c>
      <c r="P97" s="2">
        <v>0</v>
      </c>
      <c r="Q97" s="2">
        <v>0</v>
      </c>
      <c r="R97" s="2">
        <f t="shared" si="12"/>
        <v>17485.849999999999</v>
      </c>
      <c r="S97" s="2">
        <f>2312.77-346.33</f>
        <v>1966.44</v>
      </c>
      <c r="T97" s="2">
        <v>1477.4</v>
      </c>
      <c r="U97" s="2">
        <v>0.01</v>
      </c>
      <c r="V97" s="2">
        <f t="shared" si="13"/>
        <v>3443.8500000000004</v>
      </c>
      <c r="W97" s="2">
        <v>14042</v>
      </c>
    </row>
    <row r="98" spans="1:23" x14ac:dyDescent="0.25">
      <c r="A98" s="4" t="s">
        <v>180</v>
      </c>
      <c r="B98" s="2" t="s">
        <v>704</v>
      </c>
      <c r="C98" s="2">
        <v>12846.9</v>
      </c>
      <c r="D98" s="2">
        <v>400</v>
      </c>
      <c r="E98" s="2">
        <v>815</v>
      </c>
      <c r="F98" s="2">
        <v>716</v>
      </c>
      <c r="G98" s="2">
        <v>283.39999999999998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2141.15</v>
      </c>
      <c r="P98" s="2">
        <v>0</v>
      </c>
      <c r="Q98" s="2">
        <v>0</v>
      </c>
      <c r="R98" s="2">
        <f t="shared" si="12"/>
        <v>17202.45</v>
      </c>
      <c r="S98" s="2">
        <v>2252.2399999999998</v>
      </c>
      <c r="T98" s="2">
        <v>1477.4</v>
      </c>
      <c r="U98" s="2">
        <v>5363.8100000000013</v>
      </c>
      <c r="V98" s="2">
        <f t="shared" si="13"/>
        <v>9093.4500000000007</v>
      </c>
      <c r="W98" s="2">
        <v>8109</v>
      </c>
    </row>
    <row r="99" spans="1:23" x14ac:dyDescent="0.25">
      <c r="A99" s="4" t="s">
        <v>182</v>
      </c>
      <c r="B99" s="2" t="s">
        <v>705</v>
      </c>
      <c r="C99" s="2">
        <v>11928.9</v>
      </c>
      <c r="D99" s="2">
        <v>400</v>
      </c>
      <c r="E99" s="2">
        <v>737</v>
      </c>
      <c r="F99" s="2">
        <v>675</v>
      </c>
      <c r="G99" s="2">
        <v>283.39999999999998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1988.15</v>
      </c>
      <c r="P99" s="2">
        <v>0</v>
      </c>
      <c r="Q99" s="2">
        <v>0</v>
      </c>
      <c r="R99" s="2">
        <f t="shared" si="12"/>
        <v>16012.449999999999</v>
      </c>
      <c r="S99" s="2">
        <v>1998.05</v>
      </c>
      <c r="T99" s="2">
        <v>1371.82</v>
      </c>
      <c r="U99" s="2">
        <v>5693.5799999999981</v>
      </c>
      <c r="V99" s="2">
        <f t="shared" si="13"/>
        <v>9063.4499999999971</v>
      </c>
      <c r="W99" s="2">
        <v>6949</v>
      </c>
    </row>
    <row r="100" spans="1:23" x14ac:dyDescent="0.25">
      <c r="A100" s="4" t="s">
        <v>184</v>
      </c>
      <c r="B100" s="2" t="s">
        <v>706</v>
      </c>
      <c r="C100" s="2">
        <v>11556.9</v>
      </c>
      <c r="D100" s="2">
        <v>200</v>
      </c>
      <c r="E100" s="2">
        <v>717</v>
      </c>
      <c r="F100" s="2">
        <v>667</v>
      </c>
      <c r="G100" s="2">
        <v>283.39999999999998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1926.15</v>
      </c>
      <c r="P100" s="2">
        <v>0</v>
      </c>
      <c r="Q100" s="2">
        <v>0</v>
      </c>
      <c r="R100" s="2">
        <f t="shared" si="12"/>
        <v>15350.449999999999</v>
      </c>
      <c r="S100" s="2">
        <v>1856.65</v>
      </c>
      <c r="T100" s="2">
        <v>1329.04</v>
      </c>
      <c r="U100" s="2">
        <v>4344.2599999999984</v>
      </c>
      <c r="V100" s="2">
        <f t="shared" si="13"/>
        <v>7529.9499999999989</v>
      </c>
      <c r="W100" s="2">
        <v>7820.5</v>
      </c>
    </row>
    <row r="101" spans="1:23" x14ac:dyDescent="0.25">
      <c r="A101" s="4" t="s">
        <v>186</v>
      </c>
      <c r="B101" s="2" t="s">
        <v>707</v>
      </c>
      <c r="C101" s="2">
        <f>6980.71+5338.19</f>
        <v>12318.9</v>
      </c>
      <c r="D101" s="2">
        <v>0</v>
      </c>
      <c r="E101" s="2">
        <v>788</v>
      </c>
      <c r="F101" s="2">
        <v>412.79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2053.15</v>
      </c>
      <c r="P101" s="2">
        <v>0</v>
      </c>
      <c r="Q101" s="2">
        <v>0</v>
      </c>
      <c r="R101" s="2">
        <f t="shared" si="12"/>
        <v>15572.84</v>
      </c>
      <c r="S101" s="2">
        <v>1820.43</v>
      </c>
      <c r="T101" s="2">
        <v>1416.68</v>
      </c>
      <c r="U101" s="2">
        <v>5481.23</v>
      </c>
      <c r="V101" s="2">
        <f t="shared" si="13"/>
        <v>8718.34</v>
      </c>
      <c r="W101" s="2">
        <v>6854.5</v>
      </c>
    </row>
    <row r="102" spans="1:23" x14ac:dyDescent="0.25">
      <c r="A102" s="4" t="s">
        <v>188</v>
      </c>
      <c r="B102" s="2" t="s">
        <v>708</v>
      </c>
      <c r="C102" s="2">
        <v>12846.9</v>
      </c>
      <c r="D102" s="2">
        <v>400</v>
      </c>
      <c r="E102" s="2">
        <v>815</v>
      </c>
      <c r="F102" s="2">
        <v>696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2141.15</v>
      </c>
      <c r="P102" s="2">
        <v>0</v>
      </c>
      <c r="Q102" s="2">
        <v>0</v>
      </c>
      <c r="R102" s="2">
        <f t="shared" si="12"/>
        <v>16899.05</v>
      </c>
      <c r="S102" s="2">
        <v>2187.4299999999998</v>
      </c>
      <c r="T102" s="2">
        <v>1477.4</v>
      </c>
      <c r="U102" s="2">
        <v>6237.7199999999993</v>
      </c>
      <c r="V102" s="2">
        <f t="shared" si="13"/>
        <v>9902.5499999999993</v>
      </c>
      <c r="W102" s="2">
        <v>6996.5</v>
      </c>
    </row>
    <row r="103" spans="1:23" x14ac:dyDescent="0.25">
      <c r="A103" s="4" t="s">
        <v>190</v>
      </c>
      <c r="B103" s="2" t="s">
        <v>709</v>
      </c>
      <c r="C103" s="2">
        <v>12318.9</v>
      </c>
      <c r="D103" s="2">
        <v>400</v>
      </c>
      <c r="E103" s="2">
        <v>788</v>
      </c>
      <c r="F103" s="2">
        <v>688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2053.15</v>
      </c>
      <c r="P103" s="2">
        <v>0</v>
      </c>
      <c r="Q103" s="2">
        <v>0</v>
      </c>
      <c r="R103" s="2">
        <f t="shared" si="12"/>
        <v>16248.05</v>
      </c>
      <c r="S103" s="2">
        <v>2048.38</v>
      </c>
      <c r="T103" s="2">
        <v>1416.68</v>
      </c>
      <c r="U103" s="2">
        <v>342.98999999999796</v>
      </c>
      <c r="V103" s="2">
        <f t="shared" si="13"/>
        <v>3808.0499999999984</v>
      </c>
      <c r="W103" s="2">
        <v>12440</v>
      </c>
    </row>
    <row r="104" spans="1:23" x14ac:dyDescent="0.25">
      <c r="A104" s="4" t="s">
        <v>192</v>
      </c>
      <c r="B104" s="2" t="s">
        <v>710</v>
      </c>
      <c r="C104" s="2">
        <v>12846.9</v>
      </c>
      <c r="D104" s="2">
        <v>400</v>
      </c>
      <c r="E104" s="2">
        <v>815</v>
      </c>
      <c r="F104" s="2">
        <v>716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2141.15</v>
      </c>
      <c r="P104" s="2">
        <v>0</v>
      </c>
      <c r="Q104" s="2">
        <v>0</v>
      </c>
      <c r="R104" s="2">
        <f t="shared" si="12"/>
        <v>16919.05</v>
      </c>
      <c r="S104" s="2">
        <v>2191.71</v>
      </c>
      <c r="T104" s="2">
        <v>1477.4</v>
      </c>
      <c r="U104" s="2">
        <v>2042.9399999999987</v>
      </c>
      <c r="V104" s="2">
        <f t="shared" si="13"/>
        <v>5712.0499999999993</v>
      </c>
      <c r="W104" s="2">
        <v>11207</v>
      </c>
    </row>
    <row r="105" spans="1:23" x14ac:dyDescent="0.25">
      <c r="A105" s="4" t="s">
        <v>194</v>
      </c>
      <c r="B105" s="2" t="s">
        <v>711</v>
      </c>
      <c r="C105" s="2">
        <v>11928.9</v>
      </c>
      <c r="D105" s="2">
        <v>400</v>
      </c>
      <c r="E105" s="2">
        <v>737</v>
      </c>
      <c r="F105" s="2">
        <v>675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1988.15</v>
      </c>
      <c r="P105" s="2">
        <v>0</v>
      </c>
      <c r="Q105" s="2">
        <v>0</v>
      </c>
      <c r="R105" s="2">
        <f t="shared" si="12"/>
        <v>15729.05</v>
      </c>
      <c r="S105" s="2">
        <v>1937.53</v>
      </c>
      <c r="T105" s="2">
        <v>1371.82</v>
      </c>
      <c r="U105" s="2">
        <v>404.19999999999891</v>
      </c>
      <c r="V105" s="2">
        <f t="shared" si="13"/>
        <v>3713.5499999999988</v>
      </c>
      <c r="W105" s="2">
        <v>12015.5</v>
      </c>
    </row>
    <row r="106" spans="1:23" x14ac:dyDescent="0.25">
      <c r="A106" s="4" t="s">
        <v>196</v>
      </c>
      <c r="B106" s="2" t="s">
        <v>712</v>
      </c>
      <c r="C106" s="2">
        <v>12318.9</v>
      </c>
      <c r="D106" s="2">
        <v>400</v>
      </c>
      <c r="E106" s="2">
        <v>788</v>
      </c>
      <c r="F106" s="2">
        <v>688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2053.15</v>
      </c>
      <c r="P106" s="2">
        <v>0</v>
      </c>
      <c r="Q106" s="2">
        <v>0</v>
      </c>
      <c r="R106" s="2">
        <f t="shared" si="12"/>
        <v>16248.05</v>
      </c>
      <c r="S106" s="2">
        <v>2048.38</v>
      </c>
      <c r="T106" s="2">
        <v>1416.68</v>
      </c>
      <c r="U106" s="2">
        <v>2374.989999999998</v>
      </c>
      <c r="V106" s="2">
        <f t="shared" si="13"/>
        <v>5840.0499999999984</v>
      </c>
      <c r="W106" s="2">
        <v>10408</v>
      </c>
    </row>
    <row r="107" spans="1:23" x14ac:dyDescent="0.25">
      <c r="A107" s="4" t="s">
        <v>198</v>
      </c>
      <c r="B107" s="2" t="s">
        <v>713</v>
      </c>
      <c r="C107" s="2">
        <v>11928.9</v>
      </c>
      <c r="D107" s="2">
        <v>0</v>
      </c>
      <c r="E107" s="2">
        <v>737</v>
      </c>
      <c r="F107" s="2">
        <v>675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1895.55</v>
      </c>
      <c r="P107" s="2">
        <v>0</v>
      </c>
      <c r="Q107" s="2">
        <v>0</v>
      </c>
      <c r="R107" s="2">
        <f t="shared" si="12"/>
        <v>15236.449999999999</v>
      </c>
      <c r="S107" s="2">
        <v>1832.31</v>
      </c>
      <c r="T107" s="2">
        <v>1371.82</v>
      </c>
      <c r="U107" s="2">
        <v>1705.8199999999997</v>
      </c>
      <c r="V107" s="2">
        <f t="shared" si="13"/>
        <v>4909.95</v>
      </c>
      <c r="W107" s="2">
        <v>10326.5</v>
      </c>
    </row>
    <row r="108" spans="1:23" x14ac:dyDescent="0.25">
      <c r="A108" s="4" t="s">
        <v>200</v>
      </c>
      <c r="B108" s="2" t="s">
        <v>714</v>
      </c>
      <c r="C108" s="2">
        <v>12139.2</v>
      </c>
      <c r="D108" s="2">
        <v>200</v>
      </c>
      <c r="E108" s="2">
        <v>788</v>
      </c>
      <c r="F108" s="2">
        <v>688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1103.06</v>
      </c>
      <c r="P108" s="2">
        <v>0</v>
      </c>
      <c r="Q108" s="2">
        <v>0</v>
      </c>
      <c r="R108" s="2">
        <f t="shared" si="12"/>
        <v>14918.26</v>
      </c>
      <c r="S108" s="2">
        <v>1764.34</v>
      </c>
      <c r="T108" s="2">
        <v>1396</v>
      </c>
      <c r="U108" s="2">
        <v>-7.999999999992724E-2</v>
      </c>
      <c r="V108" s="2">
        <f t="shared" si="13"/>
        <v>3160.26</v>
      </c>
      <c r="W108" s="2">
        <v>11758</v>
      </c>
    </row>
    <row r="109" spans="1:23" x14ac:dyDescent="0.25">
      <c r="A109" s="4" t="s">
        <v>202</v>
      </c>
      <c r="B109" s="2" t="s">
        <v>715</v>
      </c>
      <c r="C109" s="2">
        <v>16896</v>
      </c>
      <c r="D109" s="2">
        <v>0</v>
      </c>
      <c r="E109" s="2">
        <v>1128</v>
      </c>
      <c r="F109" s="2">
        <v>923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1180.4100000000001</v>
      </c>
      <c r="P109" s="2">
        <v>0</v>
      </c>
      <c r="Q109" s="2">
        <v>0</v>
      </c>
      <c r="R109" s="2">
        <f t="shared" si="12"/>
        <v>20127.41</v>
      </c>
      <c r="S109" s="2">
        <v>2877.01</v>
      </c>
      <c r="T109" s="2">
        <v>1943.04</v>
      </c>
      <c r="U109" s="2">
        <v>3706.3600000000006</v>
      </c>
      <c r="V109" s="2">
        <f t="shared" si="13"/>
        <v>8526.41</v>
      </c>
      <c r="W109" s="2">
        <v>11601</v>
      </c>
    </row>
    <row r="110" spans="1:23" x14ac:dyDescent="0.25">
      <c r="A110" s="4" t="s">
        <v>204</v>
      </c>
      <c r="B110" s="2" t="s">
        <v>716</v>
      </c>
      <c r="C110" s="2">
        <v>12846.9</v>
      </c>
      <c r="D110" s="2">
        <v>400</v>
      </c>
      <c r="E110" s="2">
        <v>815</v>
      </c>
      <c r="F110" s="2">
        <v>716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539.69000000000005</v>
      </c>
      <c r="P110" s="2">
        <v>0</v>
      </c>
      <c r="Q110" s="2">
        <v>0</v>
      </c>
      <c r="R110" s="2">
        <f t="shared" si="12"/>
        <v>15317.59</v>
      </c>
      <c r="S110" s="2">
        <v>1849.64</v>
      </c>
      <c r="T110" s="2">
        <v>1477.4</v>
      </c>
      <c r="U110" s="2">
        <v>4.9999999999272404E-2</v>
      </c>
      <c r="V110" s="2">
        <f t="shared" si="13"/>
        <v>3327.0899999999992</v>
      </c>
      <c r="W110" s="2">
        <v>11990.5</v>
      </c>
    </row>
    <row r="111" spans="1:23" x14ac:dyDescent="0.25">
      <c r="A111" s="4" t="s">
        <v>717</v>
      </c>
      <c r="B111" s="2" t="s">
        <v>718</v>
      </c>
      <c r="C111" s="2">
        <v>11928.9</v>
      </c>
      <c r="D111" s="2">
        <v>0</v>
      </c>
      <c r="E111" s="2">
        <v>737</v>
      </c>
      <c r="F111" s="2">
        <v>675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168.86</v>
      </c>
      <c r="P111" s="2">
        <v>0</v>
      </c>
      <c r="Q111" s="2">
        <v>0</v>
      </c>
      <c r="R111" s="2">
        <f t="shared" si="12"/>
        <v>13509.76</v>
      </c>
      <c r="S111" s="2">
        <v>1463.48</v>
      </c>
      <c r="T111" s="2">
        <v>1371.82</v>
      </c>
      <c r="U111" s="2">
        <v>-4.0000000000873115E-2</v>
      </c>
      <c r="V111" s="2">
        <f t="shared" si="13"/>
        <v>2835.2599999999993</v>
      </c>
      <c r="W111" s="2">
        <v>10674.5</v>
      </c>
    </row>
    <row r="112" spans="1:23" x14ac:dyDescent="0.25">
      <c r="A112" s="11"/>
      <c r="B112" s="12"/>
      <c r="C112" s="12" t="s">
        <v>629</v>
      </c>
      <c r="D112" s="12" t="s">
        <v>629</v>
      </c>
      <c r="E112" s="12" t="s">
        <v>629</v>
      </c>
      <c r="F112" s="12" t="s">
        <v>629</v>
      </c>
      <c r="G112" s="12" t="s">
        <v>629</v>
      </c>
      <c r="H112" s="12" t="s">
        <v>629</v>
      </c>
      <c r="I112" s="12" t="s">
        <v>629</v>
      </c>
      <c r="J112" s="12" t="s">
        <v>629</v>
      </c>
      <c r="K112" s="12" t="s">
        <v>629</v>
      </c>
      <c r="L112" s="12" t="s">
        <v>629</v>
      </c>
      <c r="M112" s="12" t="s">
        <v>629</v>
      </c>
      <c r="N112" s="12" t="s">
        <v>629</v>
      </c>
      <c r="O112" s="12" t="s">
        <v>629</v>
      </c>
      <c r="P112" s="12" t="s">
        <v>629</v>
      </c>
      <c r="Q112" s="12" t="s">
        <v>629</v>
      </c>
      <c r="R112" s="12" t="s">
        <v>629</v>
      </c>
      <c r="S112" s="12" t="s">
        <v>629</v>
      </c>
      <c r="T112" s="12" t="s">
        <v>629</v>
      </c>
      <c r="U112" s="12" t="s">
        <v>629</v>
      </c>
      <c r="V112" s="12" t="s">
        <v>629</v>
      </c>
      <c r="W112" s="12" t="s">
        <v>629</v>
      </c>
    </row>
    <row r="113" spans="1:23" x14ac:dyDescent="0.25">
      <c r="A113" s="10" t="s">
        <v>719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x14ac:dyDescent="0.25">
      <c r="A114" s="4" t="s">
        <v>207</v>
      </c>
      <c r="B114" s="2" t="s">
        <v>720</v>
      </c>
      <c r="C114" s="2">
        <v>12687.9</v>
      </c>
      <c r="D114" s="2">
        <v>400</v>
      </c>
      <c r="E114" s="2">
        <v>802</v>
      </c>
      <c r="F114" s="2">
        <v>702</v>
      </c>
      <c r="G114" s="2">
        <v>850.2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2114.65</v>
      </c>
      <c r="P114" s="2">
        <v>0</v>
      </c>
      <c r="Q114" s="2">
        <v>0</v>
      </c>
      <c r="R114" s="2">
        <f>SUM(C114:Q114)</f>
        <v>17556.75</v>
      </c>
      <c r="S114" s="2">
        <v>2327.91</v>
      </c>
      <c r="T114" s="2">
        <v>1459.1</v>
      </c>
      <c r="U114" s="2">
        <v>5634.74</v>
      </c>
      <c r="V114" s="2">
        <f>SUM(S114:U114)</f>
        <v>9421.75</v>
      </c>
      <c r="W114" s="2">
        <v>8135</v>
      </c>
    </row>
    <row r="115" spans="1:23" x14ac:dyDescent="0.25">
      <c r="A115" s="4" t="s">
        <v>209</v>
      </c>
      <c r="B115" s="2" t="s">
        <v>721</v>
      </c>
      <c r="C115" s="2">
        <v>11928.9</v>
      </c>
      <c r="D115" s="2">
        <v>400</v>
      </c>
      <c r="E115" s="2">
        <v>737</v>
      </c>
      <c r="F115" s="2">
        <v>675</v>
      </c>
      <c r="G115" s="2">
        <v>850.2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1988.15</v>
      </c>
      <c r="P115" s="2">
        <v>0</v>
      </c>
      <c r="Q115" s="2">
        <v>0</v>
      </c>
      <c r="R115" s="2">
        <f t="shared" ref="R115:R135" si="14">SUM(C115:Q115)</f>
        <v>16579.25</v>
      </c>
      <c r="S115" s="2">
        <v>2119.13</v>
      </c>
      <c r="T115" s="2">
        <v>1371.82</v>
      </c>
      <c r="U115" s="2">
        <v>6145.2999999999993</v>
      </c>
      <c r="V115" s="2">
        <f t="shared" ref="V115:V135" si="15">SUM(S115:U115)</f>
        <v>9636.25</v>
      </c>
      <c r="W115" s="2">
        <v>6943</v>
      </c>
    </row>
    <row r="116" spans="1:23" x14ac:dyDescent="0.25">
      <c r="A116" s="4" t="s">
        <v>211</v>
      </c>
      <c r="B116" s="2" t="s">
        <v>722</v>
      </c>
      <c r="C116" s="2">
        <v>11928.9</v>
      </c>
      <c r="D116" s="2">
        <v>400</v>
      </c>
      <c r="E116" s="2">
        <v>737</v>
      </c>
      <c r="F116" s="2">
        <v>675</v>
      </c>
      <c r="G116" s="2">
        <v>850.2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1988.15</v>
      </c>
      <c r="P116" s="2">
        <v>0</v>
      </c>
      <c r="Q116" s="2">
        <v>0</v>
      </c>
      <c r="R116" s="2">
        <f t="shared" si="14"/>
        <v>16579.25</v>
      </c>
      <c r="S116" s="2">
        <v>2119.13</v>
      </c>
      <c r="T116" s="2">
        <v>1371.82</v>
      </c>
      <c r="U116" s="2">
        <v>505.29999999999927</v>
      </c>
      <c r="V116" s="2">
        <f t="shared" si="15"/>
        <v>3996.2499999999991</v>
      </c>
      <c r="W116" s="2">
        <v>12583</v>
      </c>
    </row>
    <row r="117" spans="1:23" x14ac:dyDescent="0.25">
      <c r="A117" s="4" t="s">
        <v>213</v>
      </c>
      <c r="B117" s="2" t="s">
        <v>723</v>
      </c>
      <c r="C117" s="2">
        <v>11912.33</v>
      </c>
      <c r="D117" s="2">
        <v>200</v>
      </c>
      <c r="E117" s="2">
        <v>737</v>
      </c>
      <c r="F117" s="2">
        <v>675</v>
      </c>
      <c r="G117" s="2">
        <v>850.2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1988.15</v>
      </c>
      <c r="P117" s="2">
        <v>1192.8900000000001</v>
      </c>
      <c r="Q117" s="2">
        <v>0</v>
      </c>
      <c r="R117" s="2">
        <f t="shared" si="14"/>
        <v>17555.57</v>
      </c>
      <c r="S117" s="2">
        <v>2231.9499999999998</v>
      </c>
      <c r="T117" s="2">
        <v>1371.82</v>
      </c>
      <c r="U117" s="2">
        <v>8072.7999999999993</v>
      </c>
      <c r="V117" s="2">
        <f t="shared" si="15"/>
        <v>11676.57</v>
      </c>
      <c r="W117" s="2">
        <v>5879</v>
      </c>
    </row>
    <row r="118" spans="1:23" x14ac:dyDescent="0.25">
      <c r="A118" s="4" t="s">
        <v>215</v>
      </c>
      <c r="B118" s="2" t="s">
        <v>724</v>
      </c>
      <c r="C118" s="2">
        <v>11928.9</v>
      </c>
      <c r="D118" s="2">
        <v>400</v>
      </c>
      <c r="E118" s="2">
        <v>737</v>
      </c>
      <c r="F118" s="2">
        <v>675</v>
      </c>
      <c r="G118" s="2">
        <v>708.5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1988.15</v>
      </c>
      <c r="P118" s="2">
        <v>0</v>
      </c>
      <c r="Q118" s="2">
        <v>0</v>
      </c>
      <c r="R118" s="2">
        <f t="shared" si="14"/>
        <v>16437.55</v>
      </c>
      <c r="S118" s="2">
        <v>2088.85</v>
      </c>
      <c r="T118" s="2">
        <v>1371.82</v>
      </c>
      <c r="U118" s="2">
        <v>8950.8799999999992</v>
      </c>
      <c r="V118" s="2">
        <f t="shared" si="15"/>
        <v>12411.55</v>
      </c>
      <c r="W118" s="2">
        <v>4026</v>
      </c>
    </row>
    <row r="119" spans="1:23" x14ac:dyDescent="0.25">
      <c r="A119" s="4" t="s">
        <v>217</v>
      </c>
      <c r="B119" s="2" t="s">
        <v>725</v>
      </c>
      <c r="C119" s="2">
        <v>11928.9</v>
      </c>
      <c r="D119" s="2">
        <v>400</v>
      </c>
      <c r="E119" s="2">
        <v>737</v>
      </c>
      <c r="F119" s="2">
        <v>675</v>
      </c>
      <c r="G119" s="2">
        <v>708.5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1988.15</v>
      </c>
      <c r="P119" s="2">
        <v>0</v>
      </c>
      <c r="Q119" s="2">
        <v>0</v>
      </c>
      <c r="R119" s="2">
        <f t="shared" si="14"/>
        <v>16437.55</v>
      </c>
      <c r="S119" s="2">
        <v>2088.85</v>
      </c>
      <c r="T119" s="2">
        <v>1371.82</v>
      </c>
      <c r="U119" s="2">
        <v>9872.3799999999992</v>
      </c>
      <c r="V119" s="2">
        <f t="shared" si="15"/>
        <v>13333.05</v>
      </c>
      <c r="W119" s="2">
        <v>3104.5</v>
      </c>
    </row>
    <row r="120" spans="1:23" x14ac:dyDescent="0.25">
      <c r="A120" s="4" t="s">
        <v>219</v>
      </c>
      <c r="B120" s="2" t="s">
        <v>726</v>
      </c>
      <c r="C120" s="2">
        <v>12687.9</v>
      </c>
      <c r="D120" s="2">
        <v>0</v>
      </c>
      <c r="E120" s="2">
        <v>802</v>
      </c>
      <c r="F120" s="2">
        <v>702</v>
      </c>
      <c r="G120" s="2">
        <v>850.2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2114.65</v>
      </c>
      <c r="P120" s="2">
        <v>0</v>
      </c>
      <c r="Q120" s="2">
        <v>0</v>
      </c>
      <c r="R120" s="2">
        <f t="shared" si="14"/>
        <v>17156.75</v>
      </c>
      <c r="S120" s="2">
        <v>2242.4699999999998</v>
      </c>
      <c r="T120" s="2">
        <v>1459.1</v>
      </c>
      <c r="U120" s="2">
        <v>5988.18</v>
      </c>
      <c r="V120" s="2">
        <f t="shared" si="15"/>
        <v>9689.75</v>
      </c>
      <c r="W120" s="2">
        <v>7467</v>
      </c>
    </row>
    <row r="121" spans="1:23" x14ac:dyDescent="0.25">
      <c r="A121" s="4" t="s">
        <v>221</v>
      </c>
      <c r="B121" s="2" t="s">
        <v>727</v>
      </c>
      <c r="C121" s="2">
        <v>11928.9</v>
      </c>
      <c r="D121" s="2">
        <v>0</v>
      </c>
      <c r="E121" s="2">
        <v>737</v>
      </c>
      <c r="F121" s="2">
        <v>675</v>
      </c>
      <c r="G121" s="2">
        <v>708.5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1988.15</v>
      </c>
      <c r="P121" s="2">
        <v>0</v>
      </c>
      <c r="Q121" s="2">
        <v>0</v>
      </c>
      <c r="R121" s="2">
        <f t="shared" si="14"/>
        <v>16037.55</v>
      </c>
      <c r="S121" s="2">
        <v>2003.41</v>
      </c>
      <c r="T121" s="2">
        <v>1371.82</v>
      </c>
      <c r="U121" s="2">
        <v>6083.82</v>
      </c>
      <c r="V121" s="2">
        <f t="shared" si="15"/>
        <v>9459.0499999999993</v>
      </c>
      <c r="W121" s="2">
        <v>6578.5</v>
      </c>
    </row>
    <row r="122" spans="1:23" x14ac:dyDescent="0.25">
      <c r="A122" s="4" t="s">
        <v>223</v>
      </c>
      <c r="B122" s="2" t="s">
        <v>728</v>
      </c>
      <c r="C122" s="2">
        <v>11928.9</v>
      </c>
      <c r="D122" s="2">
        <v>400</v>
      </c>
      <c r="E122" s="2">
        <v>737</v>
      </c>
      <c r="F122" s="2">
        <v>675</v>
      </c>
      <c r="G122" s="2">
        <v>566.79999999999995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1988.15</v>
      </c>
      <c r="P122" s="2">
        <v>0</v>
      </c>
      <c r="Q122" s="2">
        <v>0</v>
      </c>
      <c r="R122" s="2">
        <f t="shared" si="14"/>
        <v>16295.849999999999</v>
      </c>
      <c r="S122" s="2">
        <v>2058.59</v>
      </c>
      <c r="T122" s="2">
        <v>1371.82</v>
      </c>
      <c r="U122" s="2">
        <v>8831.4399999999987</v>
      </c>
      <c r="V122" s="2">
        <f t="shared" si="15"/>
        <v>12261.849999999999</v>
      </c>
      <c r="W122" s="2">
        <v>4034</v>
      </c>
    </row>
    <row r="123" spans="1:23" x14ac:dyDescent="0.25">
      <c r="A123" s="4" t="s">
        <v>225</v>
      </c>
      <c r="B123" s="2" t="s">
        <v>729</v>
      </c>
      <c r="C123" s="2">
        <v>11928.9</v>
      </c>
      <c r="D123" s="2">
        <v>400</v>
      </c>
      <c r="E123" s="2">
        <v>737</v>
      </c>
      <c r="F123" s="2">
        <v>675</v>
      </c>
      <c r="G123" s="2">
        <v>566.79999999999995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1988.15</v>
      </c>
      <c r="P123" s="2">
        <v>0</v>
      </c>
      <c r="Q123" s="2">
        <v>0</v>
      </c>
      <c r="R123" s="2">
        <f t="shared" si="14"/>
        <v>16295.849999999999</v>
      </c>
      <c r="S123" s="2">
        <v>2058.59</v>
      </c>
      <c r="T123" s="2">
        <v>1371.82</v>
      </c>
      <c r="U123" s="2">
        <v>6458.4399999999987</v>
      </c>
      <c r="V123" s="2">
        <f t="shared" si="15"/>
        <v>9888.8499999999985</v>
      </c>
      <c r="W123" s="2">
        <v>6407</v>
      </c>
    </row>
    <row r="124" spans="1:23" x14ac:dyDescent="0.25">
      <c r="A124" s="4" t="s">
        <v>227</v>
      </c>
      <c r="B124" s="2" t="s">
        <v>730</v>
      </c>
      <c r="C124" s="2">
        <v>11928.9</v>
      </c>
      <c r="D124" s="2">
        <v>200</v>
      </c>
      <c r="E124" s="2">
        <v>737</v>
      </c>
      <c r="F124" s="2">
        <v>675</v>
      </c>
      <c r="G124" s="2">
        <v>425.1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1988.15</v>
      </c>
      <c r="P124" s="2">
        <v>0</v>
      </c>
      <c r="Q124" s="2">
        <v>0</v>
      </c>
      <c r="R124" s="2">
        <f t="shared" si="14"/>
        <v>15954.15</v>
      </c>
      <c r="S124" s="2">
        <v>1985.61</v>
      </c>
      <c r="T124" s="2">
        <v>1371.82</v>
      </c>
      <c r="U124" s="2">
        <v>4315.2199999999993</v>
      </c>
      <c r="V124" s="2">
        <f t="shared" si="15"/>
        <v>7672.65</v>
      </c>
      <c r="W124" s="2">
        <v>8281.5</v>
      </c>
    </row>
    <row r="125" spans="1:23" x14ac:dyDescent="0.25">
      <c r="A125" s="4" t="s">
        <v>229</v>
      </c>
      <c r="B125" s="2" t="s">
        <v>731</v>
      </c>
      <c r="C125" s="2">
        <v>12687.9</v>
      </c>
      <c r="D125" s="2">
        <v>400</v>
      </c>
      <c r="E125" s="2">
        <v>802</v>
      </c>
      <c r="F125" s="2">
        <v>702</v>
      </c>
      <c r="G125" s="2">
        <v>425.1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2114.65</v>
      </c>
      <c r="P125" s="2">
        <v>0</v>
      </c>
      <c r="Q125" s="2">
        <v>0</v>
      </c>
      <c r="R125" s="2">
        <f t="shared" si="14"/>
        <v>17131.650000000001</v>
      </c>
      <c r="S125" s="2">
        <v>2237.11</v>
      </c>
      <c r="T125" s="2">
        <v>1459.1</v>
      </c>
      <c r="U125" s="2">
        <v>6547.4400000000023</v>
      </c>
      <c r="V125" s="2">
        <f t="shared" si="15"/>
        <v>10243.650000000001</v>
      </c>
      <c r="W125" s="2">
        <v>6888</v>
      </c>
    </row>
    <row r="126" spans="1:23" x14ac:dyDescent="0.25">
      <c r="A126" s="4" t="s">
        <v>231</v>
      </c>
      <c r="B126" s="2" t="s">
        <v>732</v>
      </c>
      <c r="C126" s="2">
        <v>12264.97</v>
      </c>
      <c r="D126" s="2">
        <v>200</v>
      </c>
      <c r="E126" s="2">
        <v>802</v>
      </c>
      <c r="F126" s="2">
        <v>702</v>
      </c>
      <c r="G126" s="2">
        <v>283.39999999999998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2114.65</v>
      </c>
      <c r="P126" s="2">
        <v>0</v>
      </c>
      <c r="Q126" s="2">
        <v>0</v>
      </c>
      <c r="R126" s="2">
        <f t="shared" si="14"/>
        <v>16367.019999999999</v>
      </c>
      <c r="S126" s="2">
        <v>2073.79</v>
      </c>
      <c r="T126" s="2">
        <v>1459.1</v>
      </c>
      <c r="U126" s="2">
        <v>5232.6299999999992</v>
      </c>
      <c r="V126" s="2">
        <f t="shared" si="15"/>
        <v>8765.5199999999986</v>
      </c>
      <c r="W126" s="2">
        <v>7601.5</v>
      </c>
    </row>
    <row r="127" spans="1:23" x14ac:dyDescent="0.25">
      <c r="A127" s="4" t="s">
        <v>233</v>
      </c>
      <c r="B127" s="2" t="s">
        <v>733</v>
      </c>
      <c r="C127" s="2">
        <v>11928.9</v>
      </c>
      <c r="D127" s="2">
        <v>0</v>
      </c>
      <c r="E127" s="2">
        <v>737</v>
      </c>
      <c r="F127" s="2">
        <v>675</v>
      </c>
      <c r="G127" s="2">
        <v>283.39999999999998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1988.15</v>
      </c>
      <c r="P127" s="2">
        <v>0</v>
      </c>
      <c r="Q127" s="2">
        <v>0</v>
      </c>
      <c r="R127" s="2">
        <f t="shared" si="14"/>
        <v>15612.449999999999</v>
      </c>
      <c r="S127" s="2">
        <v>1912.61</v>
      </c>
      <c r="T127" s="2">
        <v>1371.82</v>
      </c>
      <c r="U127" s="2">
        <v>1326.5199999999986</v>
      </c>
      <c r="V127" s="2">
        <f t="shared" si="15"/>
        <v>4610.9499999999989</v>
      </c>
      <c r="W127" s="2">
        <v>11001.5</v>
      </c>
    </row>
    <row r="128" spans="1:23" x14ac:dyDescent="0.25">
      <c r="A128" s="4" t="s">
        <v>235</v>
      </c>
      <c r="B128" s="2" t="s">
        <v>734</v>
      </c>
      <c r="C128" s="2">
        <v>11928.9</v>
      </c>
      <c r="D128" s="2">
        <v>400</v>
      </c>
      <c r="E128" s="2">
        <v>737</v>
      </c>
      <c r="F128" s="2">
        <v>675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1988.15</v>
      </c>
      <c r="P128" s="2">
        <v>0</v>
      </c>
      <c r="Q128" s="2">
        <v>0</v>
      </c>
      <c r="R128" s="2">
        <f t="shared" si="14"/>
        <v>15729.05</v>
      </c>
      <c r="S128" s="2">
        <v>1937.53</v>
      </c>
      <c r="T128" s="2">
        <v>1371.82</v>
      </c>
      <c r="U128" s="2">
        <v>4434.6999999999989</v>
      </c>
      <c r="V128" s="2">
        <f t="shared" si="15"/>
        <v>7744.0499999999993</v>
      </c>
      <c r="W128" s="2">
        <v>7985</v>
      </c>
    </row>
    <row r="129" spans="1:23" x14ac:dyDescent="0.25">
      <c r="A129" s="4" t="s">
        <v>237</v>
      </c>
      <c r="B129" s="2" t="s">
        <v>735</v>
      </c>
      <c r="C129" s="2">
        <v>11893.81</v>
      </c>
      <c r="D129" s="2">
        <v>0</v>
      </c>
      <c r="E129" s="2">
        <v>737</v>
      </c>
      <c r="F129" s="2">
        <v>675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1988.1</v>
      </c>
      <c r="P129" s="2">
        <v>397.62</v>
      </c>
      <c r="Q129" s="2">
        <v>0</v>
      </c>
      <c r="R129" s="2">
        <f t="shared" si="14"/>
        <v>15691.53</v>
      </c>
      <c r="S129" s="2">
        <v>1887.04</v>
      </c>
      <c r="T129" s="2">
        <v>1371.78</v>
      </c>
      <c r="U129" s="2">
        <v>5173.7100000000009</v>
      </c>
      <c r="V129" s="2">
        <f t="shared" si="15"/>
        <v>8432.5300000000007</v>
      </c>
      <c r="W129" s="2">
        <v>7259</v>
      </c>
    </row>
    <row r="130" spans="1:23" x14ac:dyDescent="0.25">
      <c r="A130" s="4" t="s">
        <v>239</v>
      </c>
      <c r="B130" s="2" t="s">
        <v>736</v>
      </c>
      <c r="C130" s="2">
        <v>11928.6</v>
      </c>
      <c r="D130" s="2">
        <v>400</v>
      </c>
      <c r="E130" s="2">
        <v>737</v>
      </c>
      <c r="F130" s="2">
        <v>675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1988.1</v>
      </c>
      <c r="P130" s="2">
        <v>0</v>
      </c>
      <c r="Q130" s="2">
        <v>0</v>
      </c>
      <c r="R130" s="2">
        <f t="shared" si="14"/>
        <v>15728.7</v>
      </c>
      <c r="S130" s="2">
        <v>1937.44</v>
      </c>
      <c r="T130" s="2">
        <v>1371.78</v>
      </c>
      <c r="U130" s="2">
        <v>3753.9799999999996</v>
      </c>
      <c r="V130" s="2">
        <f t="shared" si="15"/>
        <v>7063.2</v>
      </c>
      <c r="W130" s="2">
        <v>8665.5</v>
      </c>
    </row>
    <row r="131" spans="1:23" x14ac:dyDescent="0.25">
      <c r="A131" s="4" t="s">
        <v>241</v>
      </c>
      <c r="B131" s="2" t="s">
        <v>737</v>
      </c>
      <c r="C131" s="2">
        <v>14256</v>
      </c>
      <c r="D131" s="2">
        <v>0</v>
      </c>
      <c r="E131" s="2">
        <v>941</v>
      </c>
      <c r="F131" s="2">
        <v>865</v>
      </c>
      <c r="G131" s="2">
        <v>0</v>
      </c>
      <c r="H131" s="2">
        <v>4039.2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2376</v>
      </c>
      <c r="P131" s="2">
        <v>0</v>
      </c>
      <c r="Q131" s="2">
        <v>0</v>
      </c>
      <c r="R131" s="2">
        <f t="shared" si="14"/>
        <v>22477.200000000001</v>
      </c>
      <c r="S131" s="2">
        <f>3086-227.74</f>
        <v>2858.26</v>
      </c>
      <c r="T131" s="2">
        <v>1639.44</v>
      </c>
      <c r="U131" s="2">
        <v>0</v>
      </c>
      <c r="V131" s="2">
        <f t="shared" si="15"/>
        <v>4497.7000000000007</v>
      </c>
      <c r="W131" s="2">
        <v>17979.5</v>
      </c>
    </row>
    <row r="132" spans="1:23" x14ac:dyDescent="0.25">
      <c r="A132" s="4" t="s">
        <v>243</v>
      </c>
      <c r="B132" s="2" t="s">
        <v>738</v>
      </c>
      <c r="C132" s="2">
        <v>11928.6</v>
      </c>
      <c r="D132" s="2">
        <v>0</v>
      </c>
      <c r="E132" s="2">
        <v>737</v>
      </c>
      <c r="F132" s="2">
        <v>675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1988.1</v>
      </c>
      <c r="P132" s="2">
        <v>0</v>
      </c>
      <c r="Q132" s="2">
        <v>0</v>
      </c>
      <c r="R132" s="2">
        <f t="shared" si="14"/>
        <v>15328.7</v>
      </c>
      <c r="S132" s="2">
        <v>1852</v>
      </c>
      <c r="T132" s="2">
        <v>1371.78</v>
      </c>
      <c r="U132" s="2">
        <v>302.92000000000189</v>
      </c>
      <c r="V132" s="2">
        <f t="shared" si="15"/>
        <v>3526.7000000000016</v>
      </c>
      <c r="W132" s="2">
        <v>11802</v>
      </c>
    </row>
    <row r="133" spans="1:23" x14ac:dyDescent="0.25">
      <c r="A133" s="4" t="s">
        <v>245</v>
      </c>
      <c r="B133" s="2" t="s">
        <v>739</v>
      </c>
      <c r="C133" s="2">
        <v>11530.98</v>
      </c>
      <c r="D133" s="2">
        <v>200</v>
      </c>
      <c r="E133" s="2">
        <v>737</v>
      </c>
      <c r="F133" s="2">
        <v>675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1737.54</v>
      </c>
      <c r="P133" s="2">
        <v>0</v>
      </c>
      <c r="Q133" s="2">
        <v>0</v>
      </c>
      <c r="R133" s="2">
        <f t="shared" si="14"/>
        <v>14880.52</v>
      </c>
      <c r="S133" s="2">
        <v>1767.63</v>
      </c>
      <c r="T133" s="2">
        <v>1371.78</v>
      </c>
      <c r="U133" s="2">
        <v>0.11000000000058208</v>
      </c>
      <c r="V133" s="2">
        <f t="shared" si="15"/>
        <v>3139.5200000000004</v>
      </c>
      <c r="W133" s="2">
        <v>11741</v>
      </c>
    </row>
    <row r="134" spans="1:23" x14ac:dyDescent="0.25">
      <c r="A134" s="4" t="s">
        <v>247</v>
      </c>
      <c r="B134" s="2" t="s">
        <v>740</v>
      </c>
      <c r="C134" s="2">
        <v>11928.9</v>
      </c>
      <c r="D134" s="2">
        <v>400</v>
      </c>
      <c r="E134" s="2">
        <v>737</v>
      </c>
      <c r="F134" s="2">
        <v>675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751.68</v>
      </c>
      <c r="P134" s="2">
        <v>0</v>
      </c>
      <c r="Q134" s="2">
        <v>0</v>
      </c>
      <c r="R134" s="2">
        <f t="shared" si="14"/>
        <v>14492.58</v>
      </c>
      <c r="S134" s="2">
        <v>1673.42</v>
      </c>
      <c r="T134" s="2">
        <v>1371.82</v>
      </c>
      <c r="U134" s="2">
        <v>0.34000000000014552</v>
      </c>
      <c r="V134" s="2">
        <f t="shared" si="15"/>
        <v>3045.58</v>
      </c>
      <c r="W134" s="2">
        <v>11447</v>
      </c>
    </row>
    <row r="135" spans="1:23" x14ac:dyDescent="0.25">
      <c r="A135" s="4" t="s">
        <v>249</v>
      </c>
      <c r="B135" s="2" t="s">
        <v>741</v>
      </c>
      <c r="C135" s="2">
        <v>11928.9</v>
      </c>
      <c r="D135" s="2">
        <v>200</v>
      </c>
      <c r="E135" s="2">
        <v>737</v>
      </c>
      <c r="F135" s="2">
        <v>675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332.27</v>
      </c>
      <c r="P135" s="2">
        <v>0</v>
      </c>
      <c r="Q135" s="2">
        <v>0</v>
      </c>
      <c r="R135" s="2">
        <f t="shared" si="14"/>
        <v>13873.17</v>
      </c>
      <c r="S135" s="2">
        <v>1541.11</v>
      </c>
      <c r="T135" s="2">
        <v>1371.82</v>
      </c>
      <c r="U135" s="2">
        <v>0.23999999999978172</v>
      </c>
      <c r="V135" s="2">
        <f t="shared" si="15"/>
        <v>2913.1699999999996</v>
      </c>
      <c r="W135" s="2">
        <v>10960</v>
      </c>
    </row>
    <row r="136" spans="1:23" x14ac:dyDescent="0.25">
      <c r="A136" s="11"/>
      <c r="B136" s="12"/>
      <c r="C136" s="12" t="s">
        <v>629</v>
      </c>
      <c r="D136" s="12" t="s">
        <v>629</v>
      </c>
      <c r="E136" s="12" t="s">
        <v>629</v>
      </c>
      <c r="F136" s="12" t="s">
        <v>629</v>
      </c>
      <c r="G136" s="12" t="s">
        <v>629</v>
      </c>
      <c r="H136" s="12" t="s">
        <v>629</v>
      </c>
      <c r="I136" s="12" t="s">
        <v>629</v>
      </c>
      <c r="J136" s="12" t="s">
        <v>629</v>
      </c>
      <c r="K136" s="12" t="s">
        <v>629</v>
      </c>
      <c r="L136" s="12" t="s">
        <v>629</v>
      </c>
      <c r="M136" s="12" t="s">
        <v>629</v>
      </c>
      <c r="N136" s="12" t="s">
        <v>629</v>
      </c>
      <c r="O136" s="12" t="s">
        <v>629</v>
      </c>
      <c r="P136" s="12" t="s">
        <v>629</v>
      </c>
      <c r="Q136" s="12" t="s">
        <v>629</v>
      </c>
      <c r="R136" s="12" t="s">
        <v>629</v>
      </c>
      <c r="S136" s="12" t="s">
        <v>629</v>
      </c>
      <c r="T136" s="12" t="s">
        <v>629</v>
      </c>
      <c r="U136" s="12" t="s">
        <v>629</v>
      </c>
      <c r="V136" s="12" t="s">
        <v>629</v>
      </c>
      <c r="W136" s="12" t="s">
        <v>629</v>
      </c>
    </row>
    <row r="137" spans="1:23" x14ac:dyDescent="0.25">
      <c r="A137" s="10" t="s">
        <v>742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x14ac:dyDescent="0.25">
      <c r="A138" s="4" t="s">
        <v>252</v>
      </c>
      <c r="B138" s="2" t="s">
        <v>743</v>
      </c>
      <c r="C138" s="2">
        <v>14255.7</v>
      </c>
      <c r="D138" s="2">
        <v>400</v>
      </c>
      <c r="E138" s="2">
        <v>941</v>
      </c>
      <c r="F138" s="2">
        <v>865</v>
      </c>
      <c r="G138" s="2">
        <v>851.02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2375.9499999999998</v>
      </c>
      <c r="P138" s="2">
        <v>0</v>
      </c>
      <c r="Q138" s="2">
        <v>0</v>
      </c>
      <c r="R138" s="2">
        <f>SUM(C138:Q138)</f>
        <v>19688.670000000002</v>
      </c>
      <c r="S138" s="2">
        <v>2783.3</v>
      </c>
      <c r="T138" s="2">
        <v>1639.4</v>
      </c>
      <c r="U138" s="2">
        <v>6853.9700000000012</v>
      </c>
      <c r="V138" s="2">
        <f>SUM(S138:U138)</f>
        <v>11276.670000000002</v>
      </c>
      <c r="W138" s="2">
        <v>8412</v>
      </c>
    </row>
    <row r="139" spans="1:23" x14ac:dyDescent="0.25">
      <c r="A139" s="4" t="s">
        <v>254</v>
      </c>
      <c r="B139" s="2" t="s">
        <v>744</v>
      </c>
      <c r="C139" s="2">
        <v>12318.9</v>
      </c>
      <c r="D139" s="2">
        <v>400</v>
      </c>
      <c r="E139" s="2">
        <v>788</v>
      </c>
      <c r="F139" s="2">
        <v>668</v>
      </c>
      <c r="G139" s="2">
        <v>708.5</v>
      </c>
      <c r="H139" s="2">
        <v>2361.12</v>
      </c>
      <c r="I139" s="2">
        <v>410.63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2053.15</v>
      </c>
      <c r="P139" s="2">
        <v>0</v>
      </c>
      <c r="Q139" s="2">
        <v>0</v>
      </c>
      <c r="R139" s="2">
        <f t="shared" ref="R139:R143" si="16">SUM(C139:Q139)</f>
        <v>19708.300000000003</v>
      </c>
      <c r="S139" s="2">
        <v>2601.11</v>
      </c>
      <c r="T139" s="2">
        <v>1416.68</v>
      </c>
      <c r="U139" s="2">
        <v>6395.010000000002</v>
      </c>
      <c r="V139" s="2">
        <f t="shared" ref="V139:V143" si="17">SUM(S139:U139)</f>
        <v>10412.800000000003</v>
      </c>
      <c r="W139" s="2">
        <v>9295.5</v>
      </c>
    </row>
    <row r="140" spans="1:23" x14ac:dyDescent="0.25">
      <c r="A140" s="4" t="s">
        <v>256</v>
      </c>
      <c r="B140" s="2" t="s">
        <v>745</v>
      </c>
      <c r="C140" s="2">
        <v>12318.9</v>
      </c>
      <c r="D140" s="2">
        <v>400</v>
      </c>
      <c r="E140" s="2">
        <v>788</v>
      </c>
      <c r="F140" s="2">
        <v>688</v>
      </c>
      <c r="G140" s="2">
        <v>566.79999999999995</v>
      </c>
      <c r="H140" s="2">
        <v>718.6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2053.15</v>
      </c>
      <c r="P140" s="2">
        <v>0</v>
      </c>
      <c r="Q140" s="2">
        <v>0</v>
      </c>
      <c r="R140" s="2">
        <f t="shared" si="16"/>
        <v>17533.45</v>
      </c>
      <c r="S140" s="2">
        <v>2257.16</v>
      </c>
      <c r="T140" s="2">
        <v>1416.68</v>
      </c>
      <c r="U140" s="2">
        <v>5235.6100000000006</v>
      </c>
      <c r="V140" s="2">
        <f t="shared" si="17"/>
        <v>8909.4500000000007</v>
      </c>
      <c r="W140" s="2">
        <v>8624</v>
      </c>
    </row>
    <row r="141" spans="1:23" x14ac:dyDescent="0.25">
      <c r="A141" s="4" t="s">
        <v>258</v>
      </c>
      <c r="B141" s="2" t="s">
        <v>746</v>
      </c>
      <c r="C141" s="2">
        <v>12318.9</v>
      </c>
      <c r="D141" s="2">
        <v>400</v>
      </c>
      <c r="E141" s="2">
        <v>788</v>
      </c>
      <c r="F141" s="2">
        <v>688</v>
      </c>
      <c r="G141" s="2">
        <v>283.39999999999998</v>
      </c>
      <c r="H141" s="2">
        <v>4311.6099999999997</v>
      </c>
      <c r="I141" s="2">
        <v>410.63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2053.15</v>
      </c>
      <c r="P141" s="2">
        <v>0</v>
      </c>
      <c r="Q141" s="2">
        <v>0</v>
      </c>
      <c r="R141" s="2">
        <f t="shared" si="16"/>
        <v>21253.690000000002</v>
      </c>
      <c r="S141" s="2">
        <v>2926.15</v>
      </c>
      <c r="T141" s="2">
        <v>1416.68</v>
      </c>
      <c r="U141" s="2">
        <v>6823.3600000000006</v>
      </c>
      <c r="V141" s="2">
        <f t="shared" si="17"/>
        <v>11166.19</v>
      </c>
      <c r="W141" s="2">
        <v>10087.5</v>
      </c>
    </row>
    <row r="142" spans="1:23" x14ac:dyDescent="0.25">
      <c r="A142" s="4" t="s">
        <v>260</v>
      </c>
      <c r="B142" s="2" t="s">
        <v>747</v>
      </c>
      <c r="C142" s="2">
        <v>12318.9</v>
      </c>
      <c r="D142" s="2">
        <v>400</v>
      </c>
      <c r="E142" s="2">
        <v>788</v>
      </c>
      <c r="F142" s="2">
        <v>688</v>
      </c>
      <c r="G142" s="2">
        <v>0</v>
      </c>
      <c r="H142" s="2">
        <v>3593.01</v>
      </c>
      <c r="I142" s="2">
        <v>1231.8900000000001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2053.15</v>
      </c>
      <c r="P142" s="2">
        <v>0</v>
      </c>
      <c r="Q142" s="2">
        <v>0</v>
      </c>
      <c r="R142" s="2">
        <f t="shared" si="16"/>
        <v>21072.95</v>
      </c>
      <c r="S142" s="2">
        <v>2895.56</v>
      </c>
      <c r="T142" s="2">
        <v>1416.68</v>
      </c>
      <c r="U142" s="2">
        <v>5548.2099999999991</v>
      </c>
      <c r="V142" s="2">
        <f t="shared" si="17"/>
        <v>9860.4499999999989</v>
      </c>
      <c r="W142" s="2">
        <v>11212.5</v>
      </c>
    </row>
    <row r="143" spans="1:23" x14ac:dyDescent="0.25">
      <c r="A143" s="4" t="s">
        <v>262</v>
      </c>
      <c r="B143" s="2" t="s">
        <v>748</v>
      </c>
      <c r="C143" s="2">
        <v>12318.9</v>
      </c>
      <c r="D143" s="2">
        <v>400</v>
      </c>
      <c r="E143" s="2">
        <v>788</v>
      </c>
      <c r="F143" s="2">
        <v>688</v>
      </c>
      <c r="G143" s="2">
        <v>0</v>
      </c>
      <c r="H143" s="2">
        <v>410.63</v>
      </c>
      <c r="I143" s="2">
        <v>410.63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2053.15</v>
      </c>
      <c r="P143" s="2">
        <v>0</v>
      </c>
      <c r="Q143" s="2">
        <v>0</v>
      </c>
      <c r="R143" s="2">
        <f t="shared" si="16"/>
        <v>17069.309999999998</v>
      </c>
      <c r="S143" s="2">
        <v>2190.91</v>
      </c>
      <c r="T143" s="2">
        <v>1416.68</v>
      </c>
      <c r="U143" s="2">
        <v>4392.2199999999975</v>
      </c>
      <c r="V143" s="2">
        <f t="shared" si="17"/>
        <v>7999.8099999999977</v>
      </c>
      <c r="W143" s="2">
        <v>9069.5</v>
      </c>
    </row>
    <row r="144" spans="1:23" x14ac:dyDescent="0.25">
      <c r="A144" s="11"/>
      <c r="B144" s="12"/>
      <c r="C144" s="12" t="s">
        <v>629</v>
      </c>
      <c r="D144" s="12" t="s">
        <v>629</v>
      </c>
      <c r="E144" s="12" t="s">
        <v>629</v>
      </c>
      <c r="F144" s="12" t="s">
        <v>629</v>
      </c>
      <c r="G144" s="12" t="s">
        <v>629</v>
      </c>
      <c r="H144" s="12" t="s">
        <v>629</v>
      </c>
      <c r="I144" s="12" t="s">
        <v>629</v>
      </c>
      <c r="J144" s="12" t="s">
        <v>629</v>
      </c>
      <c r="K144" s="12" t="s">
        <v>629</v>
      </c>
      <c r="L144" s="12" t="s">
        <v>629</v>
      </c>
      <c r="M144" s="12" t="s">
        <v>629</v>
      </c>
      <c r="N144" s="12" t="s">
        <v>629</v>
      </c>
      <c r="O144" s="12" t="s">
        <v>629</v>
      </c>
      <c r="P144" s="12" t="s">
        <v>629</v>
      </c>
      <c r="Q144" s="12" t="s">
        <v>629</v>
      </c>
      <c r="R144" s="12" t="s">
        <v>629</v>
      </c>
      <c r="S144" s="12" t="s">
        <v>629</v>
      </c>
      <c r="T144" s="12" t="s">
        <v>629</v>
      </c>
      <c r="U144" s="12" t="s">
        <v>629</v>
      </c>
      <c r="V144" s="12" t="s">
        <v>629</v>
      </c>
      <c r="W144" s="12" t="s">
        <v>629</v>
      </c>
    </row>
    <row r="145" spans="1:23" x14ac:dyDescent="0.25">
      <c r="A145" s="10" t="s">
        <v>749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x14ac:dyDescent="0.25">
      <c r="A146" s="4" t="s">
        <v>265</v>
      </c>
      <c r="B146" s="2" t="s">
        <v>750</v>
      </c>
      <c r="C146" s="2">
        <v>14255.7</v>
      </c>
      <c r="D146" s="2">
        <v>400</v>
      </c>
      <c r="E146" s="2">
        <v>941</v>
      </c>
      <c r="F146" s="2">
        <v>865</v>
      </c>
      <c r="G146" s="2">
        <v>425.1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2375.9499999999998</v>
      </c>
      <c r="P146" s="2">
        <v>0</v>
      </c>
      <c r="Q146" s="2">
        <v>0</v>
      </c>
      <c r="R146" s="2">
        <f t="shared" ref="R146:R147" si="18">SUM(C146:Q146)</f>
        <v>19262.75</v>
      </c>
      <c r="S146" s="2">
        <v>2692.32</v>
      </c>
      <c r="T146" s="2">
        <v>1639.4</v>
      </c>
      <c r="U146" s="2">
        <v>3177.0299999999988</v>
      </c>
      <c r="V146" s="2">
        <f>SUM(S146:U146)</f>
        <v>7508.7499999999991</v>
      </c>
      <c r="W146" s="2">
        <v>11754</v>
      </c>
    </row>
    <row r="147" spans="1:23" x14ac:dyDescent="0.25">
      <c r="A147" s="4" t="s">
        <v>267</v>
      </c>
      <c r="B147" s="2" t="s">
        <v>751</v>
      </c>
      <c r="C147" s="2">
        <v>12318.9</v>
      </c>
      <c r="D147" s="2">
        <v>400</v>
      </c>
      <c r="E147" s="2">
        <v>788</v>
      </c>
      <c r="F147" s="2">
        <v>688</v>
      </c>
      <c r="G147" s="2">
        <v>283.39999999999998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2053.15</v>
      </c>
      <c r="P147" s="2">
        <v>0</v>
      </c>
      <c r="Q147" s="2">
        <v>0</v>
      </c>
      <c r="R147" s="2">
        <f t="shared" si="18"/>
        <v>16531.45</v>
      </c>
      <c r="S147" s="2">
        <v>2108.91</v>
      </c>
      <c r="T147" s="2">
        <v>1416.68</v>
      </c>
      <c r="U147" s="2">
        <v>8204.86</v>
      </c>
      <c r="V147" s="2">
        <f>SUM(S147:U147)</f>
        <v>11730.45</v>
      </c>
      <c r="W147" s="2">
        <v>4801</v>
      </c>
    </row>
    <row r="148" spans="1:23" x14ac:dyDescent="0.25">
      <c r="A148" s="11"/>
      <c r="B148" s="12"/>
      <c r="C148" s="12" t="s">
        <v>629</v>
      </c>
      <c r="D148" s="12" t="s">
        <v>629</v>
      </c>
      <c r="E148" s="12" t="s">
        <v>629</v>
      </c>
      <c r="F148" s="12" t="s">
        <v>629</v>
      </c>
      <c r="G148" s="12" t="s">
        <v>629</v>
      </c>
      <c r="H148" s="12" t="s">
        <v>629</v>
      </c>
      <c r="I148" s="12" t="s">
        <v>629</v>
      </c>
      <c r="J148" s="12" t="s">
        <v>629</v>
      </c>
      <c r="K148" s="12" t="s">
        <v>629</v>
      </c>
      <c r="L148" s="12" t="s">
        <v>629</v>
      </c>
      <c r="M148" s="12" t="s">
        <v>629</v>
      </c>
      <c r="N148" s="12" t="s">
        <v>629</v>
      </c>
      <c r="O148" s="12" t="s">
        <v>629</v>
      </c>
      <c r="P148" s="12" t="s">
        <v>629</v>
      </c>
      <c r="Q148" s="12" t="s">
        <v>629</v>
      </c>
      <c r="R148" s="12" t="s">
        <v>629</v>
      </c>
      <c r="S148" s="12" t="s">
        <v>629</v>
      </c>
      <c r="T148" s="12" t="s">
        <v>629</v>
      </c>
      <c r="U148" s="12" t="s">
        <v>629</v>
      </c>
      <c r="V148" s="12" t="s">
        <v>629</v>
      </c>
      <c r="W148" s="12" t="s">
        <v>629</v>
      </c>
    </row>
    <row r="149" spans="1:23" x14ac:dyDescent="0.25">
      <c r="A149" s="10" t="s">
        <v>752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x14ac:dyDescent="0.25">
      <c r="A150" s="4" t="s">
        <v>270</v>
      </c>
      <c r="B150" s="2" t="s">
        <v>753</v>
      </c>
      <c r="C150" s="2">
        <v>13774.8</v>
      </c>
      <c r="D150" s="2">
        <v>0</v>
      </c>
      <c r="E150" s="2">
        <v>815</v>
      </c>
      <c r="F150" s="2">
        <v>716</v>
      </c>
      <c r="G150" s="2">
        <v>708.5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2295.8000000000002</v>
      </c>
      <c r="P150" s="2">
        <v>0</v>
      </c>
      <c r="Q150" s="2">
        <v>0</v>
      </c>
      <c r="R150" s="2">
        <f t="shared" ref="R150:R193" si="19">SUM(C150:Q150)</f>
        <v>18310.099999999999</v>
      </c>
      <c r="S150" s="2">
        <v>2488.84</v>
      </c>
      <c r="T150" s="2">
        <v>1584.1</v>
      </c>
      <c r="U150" s="2">
        <v>4916.659999999998</v>
      </c>
      <c r="V150" s="2">
        <f>SUM(S150:U150)</f>
        <v>8989.5999999999985</v>
      </c>
      <c r="W150" s="2">
        <v>9320.5</v>
      </c>
    </row>
    <row r="151" spans="1:23" x14ac:dyDescent="0.25">
      <c r="A151" s="4" t="s">
        <v>272</v>
      </c>
      <c r="B151" s="2" t="s">
        <v>754</v>
      </c>
      <c r="C151" s="2">
        <v>13774.8</v>
      </c>
      <c r="D151" s="2">
        <v>200</v>
      </c>
      <c r="E151" s="2">
        <v>815</v>
      </c>
      <c r="F151" s="2">
        <v>716</v>
      </c>
      <c r="G151" s="2">
        <v>708.5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2295.8000000000002</v>
      </c>
      <c r="P151" s="2">
        <v>0</v>
      </c>
      <c r="Q151" s="2">
        <v>0</v>
      </c>
      <c r="R151" s="2">
        <f t="shared" si="19"/>
        <v>18510.099999999999</v>
      </c>
      <c r="S151" s="2">
        <v>2531.56</v>
      </c>
      <c r="T151" s="2">
        <v>1584.1</v>
      </c>
      <c r="U151" s="2">
        <v>8266.4399999999987</v>
      </c>
      <c r="V151" s="2">
        <f t="shared" ref="V151:V193" si="20">SUM(S151:U151)</f>
        <v>12382.099999999999</v>
      </c>
      <c r="W151" s="2">
        <v>6128</v>
      </c>
    </row>
    <row r="152" spans="1:23" x14ac:dyDescent="0.25">
      <c r="A152" s="4" t="s">
        <v>274</v>
      </c>
      <c r="B152" s="2" t="s">
        <v>755</v>
      </c>
      <c r="C152" s="2">
        <v>13307.7</v>
      </c>
      <c r="D152" s="2">
        <v>0</v>
      </c>
      <c r="E152" s="2">
        <v>915</v>
      </c>
      <c r="F152" s="2">
        <v>836</v>
      </c>
      <c r="G152" s="2">
        <v>566.79999999999995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2217.9499999999998</v>
      </c>
      <c r="P152" s="2">
        <v>0</v>
      </c>
      <c r="Q152" s="2">
        <v>0</v>
      </c>
      <c r="R152" s="2">
        <f t="shared" si="19"/>
        <v>17843.45</v>
      </c>
      <c r="S152" s="2">
        <f>2389.16-56.6</f>
        <v>2332.56</v>
      </c>
      <c r="T152" s="2">
        <v>1530.38</v>
      </c>
      <c r="U152" s="2">
        <v>0.01</v>
      </c>
      <c r="V152" s="2">
        <f t="shared" si="20"/>
        <v>3862.9500000000003</v>
      </c>
      <c r="W152" s="2">
        <v>13980.5</v>
      </c>
    </row>
    <row r="153" spans="1:23" x14ac:dyDescent="0.25">
      <c r="A153" s="4" t="s">
        <v>276</v>
      </c>
      <c r="B153" s="2" t="s">
        <v>756</v>
      </c>
      <c r="C153" s="2">
        <v>12687.9</v>
      </c>
      <c r="D153" s="2">
        <v>200</v>
      </c>
      <c r="E153" s="2">
        <v>802</v>
      </c>
      <c r="F153" s="2">
        <v>702</v>
      </c>
      <c r="G153" s="2">
        <v>566.79999999999995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2114.65</v>
      </c>
      <c r="P153" s="2">
        <v>0</v>
      </c>
      <c r="Q153" s="2">
        <v>0</v>
      </c>
      <c r="R153" s="2">
        <f t="shared" si="19"/>
        <v>17073.349999999999</v>
      </c>
      <c r="S153" s="2">
        <v>2224.67</v>
      </c>
      <c r="T153" s="2">
        <v>1459.1</v>
      </c>
      <c r="U153" s="2">
        <v>8570.5799999999981</v>
      </c>
      <c r="V153" s="2">
        <f t="shared" si="20"/>
        <v>12254.349999999999</v>
      </c>
      <c r="W153" s="2">
        <v>4819</v>
      </c>
    </row>
    <row r="154" spans="1:23" x14ac:dyDescent="0.25">
      <c r="A154" s="4" t="s">
        <v>278</v>
      </c>
      <c r="B154" s="2" t="s">
        <v>757</v>
      </c>
      <c r="C154" s="2">
        <v>13774.8</v>
      </c>
      <c r="D154" s="2">
        <v>200</v>
      </c>
      <c r="E154" s="2">
        <v>815</v>
      </c>
      <c r="F154" s="2">
        <v>716</v>
      </c>
      <c r="G154" s="2">
        <v>566.79999999999995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2295.8000000000002</v>
      </c>
      <c r="P154" s="2">
        <v>0</v>
      </c>
      <c r="Q154" s="2">
        <v>0</v>
      </c>
      <c r="R154" s="2">
        <f t="shared" si="19"/>
        <v>18368.399999999998</v>
      </c>
      <c r="S154" s="2">
        <v>2501.2800000000002</v>
      </c>
      <c r="T154" s="2">
        <v>1584.1</v>
      </c>
      <c r="U154" s="2">
        <v>8270.5199999999968</v>
      </c>
      <c r="V154" s="2">
        <f t="shared" si="20"/>
        <v>12355.899999999998</v>
      </c>
      <c r="W154" s="2">
        <v>6012.5</v>
      </c>
    </row>
    <row r="155" spans="1:23" x14ac:dyDescent="0.25">
      <c r="A155" s="4" t="s">
        <v>280</v>
      </c>
      <c r="B155" s="2" t="s">
        <v>758</v>
      </c>
      <c r="C155" s="2">
        <v>13286.44</v>
      </c>
      <c r="D155" s="2">
        <v>0</v>
      </c>
      <c r="E155" s="2">
        <v>915</v>
      </c>
      <c r="F155" s="2">
        <v>836</v>
      </c>
      <c r="G155" s="2">
        <v>566.79999999999995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2217.9499999999998</v>
      </c>
      <c r="P155" s="2">
        <v>0</v>
      </c>
      <c r="Q155" s="2">
        <v>0</v>
      </c>
      <c r="R155" s="2">
        <f t="shared" si="19"/>
        <v>17822.189999999999</v>
      </c>
      <c r="S155" s="2">
        <v>2384.61</v>
      </c>
      <c r="T155" s="2">
        <v>1530.38</v>
      </c>
      <c r="U155" s="2">
        <v>7184.6999999999989</v>
      </c>
      <c r="V155" s="2">
        <f t="shared" si="20"/>
        <v>11099.689999999999</v>
      </c>
      <c r="W155" s="2">
        <v>6722.5</v>
      </c>
    </row>
    <row r="156" spans="1:23" x14ac:dyDescent="0.25">
      <c r="A156" s="4" t="s">
        <v>282</v>
      </c>
      <c r="B156" s="2" t="s">
        <v>759</v>
      </c>
      <c r="C156" s="2">
        <v>13774.8</v>
      </c>
      <c r="D156" s="2">
        <v>0</v>
      </c>
      <c r="E156" s="2">
        <v>815</v>
      </c>
      <c r="F156" s="2">
        <v>716</v>
      </c>
      <c r="G156" s="2">
        <v>566.79999999999995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2295.8000000000002</v>
      </c>
      <c r="P156" s="2">
        <v>0</v>
      </c>
      <c r="Q156" s="2">
        <v>0</v>
      </c>
      <c r="R156" s="2">
        <f t="shared" si="19"/>
        <v>18168.399999999998</v>
      </c>
      <c r="S156" s="2">
        <v>2458.56</v>
      </c>
      <c r="T156" s="2">
        <v>1584.1</v>
      </c>
      <c r="U156" s="2">
        <v>6700.739999999998</v>
      </c>
      <c r="V156" s="2">
        <f t="shared" si="20"/>
        <v>10743.399999999998</v>
      </c>
      <c r="W156" s="2">
        <v>7425</v>
      </c>
    </row>
    <row r="157" spans="1:23" x14ac:dyDescent="0.25">
      <c r="A157" s="4" t="s">
        <v>284</v>
      </c>
      <c r="B157" s="2" t="s">
        <v>760</v>
      </c>
      <c r="C157" s="2">
        <v>11928.9</v>
      </c>
      <c r="D157" s="2">
        <v>200</v>
      </c>
      <c r="E157" s="2">
        <v>737</v>
      </c>
      <c r="F157" s="2">
        <v>675</v>
      </c>
      <c r="G157" s="2">
        <v>590.79999999999995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1988.15</v>
      </c>
      <c r="P157" s="2">
        <v>0</v>
      </c>
      <c r="Q157" s="2">
        <v>0</v>
      </c>
      <c r="R157" s="2">
        <f t="shared" si="19"/>
        <v>16119.849999999999</v>
      </c>
      <c r="S157" s="2">
        <v>2020.99</v>
      </c>
      <c r="T157" s="2">
        <v>1371.82</v>
      </c>
      <c r="U157" s="2">
        <v>479.03999999999905</v>
      </c>
      <c r="V157" s="2">
        <f t="shared" si="20"/>
        <v>3871.849999999999</v>
      </c>
      <c r="W157" s="2">
        <v>12248</v>
      </c>
    </row>
    <row r="158" spans="1:23" x14ac:dyDescent="0.25">
      <c r="A158" s="4" t="s">
        <v>286</v>
      </c>
      <c r="B158" s="2" t="s">
        <v>761</v>
      </c>
      <c r="C158" s="2">
        <v>9900</v>
      </c>
      <c r="D158" s="2">
        <v>0</v>
      </c>
      <c r="E158" s="2">
        <v>687</v>
      </c>
      <c r="F158" s="2">
        <v>627</v>
      </c>
      <c r="G158" s="2">
        <v>425.1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1663.4</v>
      </c>
      <c r="P158" s="2">
        <v>0</v>
      </c>
      <c r="Q158" s="2">
        <v>0</v>
      </c>
      <c r="R158" s="2">
        <f t="shared" si="19"/>
        <v>13302.5</v>
      </c>
      <c r="S158" s="2">
        <v>1447.53</v>
      </c>
      <c r="T158" s="2">
        <v>1147.74</v>
      </c>
      <c r="U158" s="2">
        <v>4245.7299999999996</v>
      </c>
      <c r="V158" s="2">
        <f t="shared" si="20"/>
        <v>6841</v>
      </c>
      <c r="W158" s="2">
        <v>6461.5</v>
      </c>
    </row>
    <row r="159" spans="1:23" x14ac:dyDescent="0.25">
      <c r="A159" s="4" t="s">
        <v>288</v>
      </c>
      <c r="B159" s="2" t="s">
        <v>762</v>
      </c>
      <c r="C159" s="2">
        <v>13774.8</v>
      </c>
      <c r="D159" s="2">
        <v>400</v>
      </c>
      <c r="E159" s="2">
        <v>815</v>
      </c>
      <c r="F159" s="2">
        <v>716</v>
      </c>
      <c r="G159" s="2">
        <v>425.1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2295.8000000000002</v>
      </c>
      <c r="P159" s="2">
        <v>0</v>
      </c>
      <c r="Q159" s="2">
        <v>0</v>
      </c>
      <c r="R159" s="2">
        <f t="shared" si="19"/>
        <v>18426.7</v>
      </c>
      <c r="S159" s="2">
        <v>2513.7399999999998</v>
      </c>
      <c r="T159" s="2">
        <v>1584.1</v>
      </c>
      <c r="U159" s="2">
        <v>3646.8600000000006</v>
      </c>
      <c r="V159" s="2">
        <f t="shared" si="20"/>
        <v>7744.7000000000007</v>
      </c>
      <c r="W159" s="2">
        <v>10682</v>
      </c>
    </row>
    <row r="160" spans="1:23" x14ac:dyDescent="0.25">
      <c r="A160" s="4" t="s">
        <v>290</v>
      </c>
      <c r="B160" s="2" t="s">
        <v>763</v>
      </c>
      <c r="C160" s="2">
        <v>7991.4</v>
      </c>
      <c r="D160" s="2">
        <v>200</v>
      </c>
      <c r="E160" s="2">
        <v>547</v>
      </c>
      <c r="F160" s="2">
        <v>450</v>
      </c>
      <c r="G160" s="2">
        <v>425.1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1331.9</v>
      </c>
      <c r="P160" s="2">
        <v>0</v>
      </c>
      <c r="Q160" s="2">
        <v>0</v>
      </c>
      <c r="R160" s="2">
        <f t="shared" si="19"/>
        <v>10945.4</v>
      </c>
      <c r="S160" s="2">
        <v>1005.16</v>
      </c>
      <c r="T160" s="2">
        <v>919.02</v>
      </c>
      <c r="U160" s="2">
        <v>156.21999999999935</v>
      </c>
      <c r="V160" s="2">
        <f t="shared" si="20"/>
        <v>2080.3999999999992</v>
      </c>
      <c r="W160" s="2">
        <v>8865</v>
      </c>
    </row>
    <row r="161" spans="1:23" x14ac:dyDescent="0.25">
      <c r="A161" s="4" t="s">
        <v>292</v>
      </c>
      <c r="B161" s="2" t="s">
        <v>764</v>
      </c>
      <c r="C161" s="2">
        <v>13746.1</v>
      </c>
      <c r="D161" s="2">
        <v>0</v>
      </c>
      <c r="E161" s="2">
        <v>815</v>
      </c>
      <c r="F161" s="2">
        <v>716</v>
      </c>
      <c r="G161" s="2">
        <v>425.1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2295.8000000000002</v>
      </c>
      <c r="P161" s="2">
        <v>0</v>
      </c>
      <c r="Q161" s="2">
        <v>0</v>
      </c>
      <c r="R161" s="2">
        <f t="shared" si="19"/>
        <v>17998</v>
      </c>
      <c r="S161" s="2">
        <v>2422.17</v>
      </c>
      <c r="T161" s="2">
        <v>1584.1</v>
      </c>
      <c r="U161" s="2">
        <v>6200.73</v>
      </c>
      <c r="V161" s="2">
        <f t="shared" si="20"/>
        <v>10207</v>
      </c>
      <c r="W161" s="2">
        <v>7791</v>
      </c>
    </row>
    <row r="162" spans="1:23" x14ac:dyDescent="0.25">
      <c r="A162" s="4" t="s">
        <v>294</v>
      </c>
      <c r="B162" s="2" t="s">
        <v>765</v>
      </c>
      <c r="C162" s="2">
        <v>13774.8</v>
      </c>
      <c r="D162" s="2">
        <v>0</v>
      </c>
      <c r="E162" s="2">
        <v>815</v>
      </c>
      <c r="F162" s="2">
        <v>716</v>
      </c>
      <c r="G162" s="2">
        <v>425.1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2295.8000000000002</v>
      </c>
      <c r="P162" s="2">
        <v>0</v>
      </c>
      <c r="Q162" s="2">
        <v>0</v>
      </c>
      <c r="R162" s="2">
        <f t="shared" si="19"/>
        <v>18026.7</v>
      </c>
      <c r="S162" s="2">
        <v>2428.3000000000002</v>
      </c>
      <c r="T162" s="2">
        <v>1584.1</v>
      </c>
      <c r="U162" s="2">
        <v>6756.8000000000011</v>
      </c>
      <c r="V162" s="2">
        <f t="shared" si="20"/>
        <v>10769.2</v>
      </c>
      <c r="W162" s="2">
        <v>7257.5</v>
      </c>
    </row>
    <row r="163" spans="1:23" x14ac:dyDescent="0.25">
      <c r="A163" s="4" t="s">
        <v>296</v>
      </c>
      <c r="B163" s="2" t="s">
        <v>766</v>
      </c>
      <c r="C163" s="2">
        <v>14305.8</v>
      </c>
      <c r="D163" s="2">
        <v>200</v>
      </c>
      <c r="E163" s="2">
        <v>915</v>
      </c>
      <c r="F163" s="2">
        <v>836</v>
      </c>
      <c r="G163" s="2">
        <v>425.1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2384.3000000000002</v>
      </c>
      <c r="P163" s="2">
        <v>0</v>
      </c>
      <c r="Q163" s="2">
        <v>0</v>
      </c>
      <c r="R163" s="2">
        <f t="shared" si="19"/>
        <v>19066.199999999997</v>
      </c>
      <c r="S163" s="2">
        <v>2650.34</v>
      </c>
      <c r="T163" s="2">
        <v>1645.16</v>
      </c>
      <c r="U163" s="2">
        <v>7095.1999999999971</v>
      </c>
      <c r="V163" s="2">
        <f t="shared" si="20"/>
        <v>11390.699999999997</v>
      </c>
      <c r="W163" s="2">
        <v>7675.5</v>
      </c>
    </row>
    <row r="164" spans="1:23" x14ac:dyDescent="0.25">
      <c r="A164" s="4" t="s">
        <v>298</v>
      </c>
      <c r="B164" s="2" t="s">
        <v>767</v>
      </c>
      <c r="C164" s="2">
        <v>14287.92</v>
      </c>
      <c r="D164" s="2">
        <v>0</v>
      </c>
      <c r="E164" s="2">
        <v>915</v>
      </c>
      <c r="F164" s="2">
        <v>836</v>
      </c>
      <c r="G164" s="2">
        <v>283.39999999999998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2384.3000000000002</v>
      </c>
      <c r="P164" s="2">
        <v>0</v>
      </c>
      <c r="Q164" s="2">
        <v>0</v>
      </c>
      <c r="R164" s="2">
        <f t="shared" si="19"/>
        <v>18706.62</v>
      </c>
      <c r="S164" s="2">
        <f>2573.53-193.07</f>
        <v>2380.46</v>
      </c>
      <c r="T164" s="2">
        <v>1645.16</v>
      </c>
      <c r="U164" s="2">
        <v>0</v>
      </c>
      <c r="V164" s="2">
        <f t="shared" si="20"/>
        <v>4025.62</v>
      </c>
      <c r="W164" s="2">
        <v>14681</v>
      </c>
    </row>
    <row r="165" spans="1:23" x14ac:dyDescent="0.25">
      <c r="A165" s="4" t="s">
        <v>300</v>
      </c>
      <c r="B165" s="2" t="s">
        <v>768</v>
      </c>
      <c r="C165" s="2">
        <v>14305.8</v>
      </c>
      <c r="D165" s="2">
        <v>0</v>
      </c>
      <c r="E165" s="2">
        <v>915</v>
      </c>
      <c r="F165" s="2">
        <v>836</v>
      </c>
      <c r="G165" s="2">
        <v>283.39999999999998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2384.3000000000002</v>
      </c>
      <c r="P165" s="2">
        <v>0</v>
      </c>
      <c r="Q165" s="2">
        <v>0</v>
      </c>
      <c r="R165" s="2">
        <f t="shared" si="19"/>
        <v>18724.5</v>
      </c>
      <c r="S165" s="2">
        <v>2577.35</v>
      </c>
      <c r="T165" s="2">
        <v>1645.16</v>
      </c>
      <c r="U165" s="2">
        <v>7833.49</v>
      </c>
      <c r="V165" s="2">
        <f t="shared" si="20"/>
        <v>12056</v>
      </c>
      <c r="W165" s="2">
        <v>6668.5</v>
      </c>
    </row>
    <row r="166" spans="1:23" x14ac:dyDescent="0.25">
      <c r="A166" s="4" t="s">
        <v>302</v>
      </c>
      <c r="B166" s="2" t="s">
        <v>769</v>
      </c>
      <c r="C166" s="2">
        <v>14305.8</v>
      </c>
      <c r="D166" s="2">
        <v>200</v>
      </c>
      <c r="E166" s="2">
        <v>914</v>
      </c>
      <c r="F166" s="2">
        <v>836</v>
      </c>
      <c r="G166" s="2">
        <v>283.39999999999998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2384.3000000000002</v>
      </c>
      <c r="P166" s="2">
        <v>0</v>
      </c>
      <c r="Q166" s="2">
        <v>0</v>
      </c>
      <c r="R166" s="2">
        <f t="shared" si="19"/>
        <v>18923.5</v>
      </c>
      <c r="S166" s="2">
        <v>2619.85</v>
      </c>
      <c r="T166" s="2">
        <v>1645.16</v>
      </c>
      <c r="U166" s="2">
        <v>8821.99</v>
      </c>
      <c r="V166" s="2">
        <f t="shared" si="20"/>
        <v>13087</v>
      </c>
      <c r="W166" s="2">
        <v>5836.5</v>
      </c>
    </row>
    <row r="167" spans="1:23" x14ac:dyDescent="0.25">
      <c r="A167" s="4" t="s">
        <v>304</v>
      </c>
      <c r="B167" s="2" t="s">
        <v>770</v>
      </c>
      <c r="C167" s="2">
        <v>14294.54</v>
      </c>
      <c r="D167" s="2">
        <v>0</v>
      </c>
      <c r="E167" s="2">
        <v>915</v>
      </c>
      <c r="F167" s="2">
        <v>836</v>
      </c>
      <c r="G167" s="2">
        <v>283.39999999999998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2384.3000000000002</v>
      </c>
      <c r="P167" s="2">
        <v>0</v>
      </c>
      <c r="Q167" s="2">
        <v>0</v>
      </c>
      <c r="R167" s="2">
        <f t="shared" si="19"/>
        <v>18713.240000000002</v>
      </c>
      <c r="S167" s="2">
        <v>2574.94</v>
      </c>
      <c r="T167" s="2">
        <v>1645.16</v>
      </c>
      <c r="U167" s="2">
        <v>4720.1400000000012</v>
      </c>
      <c r="V167" s="2">
        <f t="shared" si="20"/>
        <v>8940.2400000000016</v>
      </c>
      <c r="W167" s="2">
        <v>9773</v>
      </c>
    </row>
    <row r="168" spans="1:23" x14ac:dyDescent="0.25">
      <c r="A168" s="4" t="s">
        <v>306</v>
      </c>
      <c r="B168" s="2" t="s">
        <v>771</v>
      </c>
      <c r="C168" s="2">
        <v>14305.8</v>
      </c>
      <c r="D168" s="2">
        <v>0</v>
      </c>
      <c r="E168" s="2">
        <v>836</v>
      </c>
      <c r="F168" s="2">
        <v>915</v>
      </c>
      <c r="G168" s="2">
        <v>283.39999999999998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2384.3000000000002</v>
      </c>
      <c r="P168" s="2">
        <v>0</v>
      </c>
      <c r="Q168" s="2">
        <v>0</v>
      </c>
      <c r="R168" s="2">
        <f t="shared" si="19"/>
        <v>18724.5</v>
      </c>
      <c r="S168" s="2">
        <v>2577.35</v>
      </c>
      <c r="T168" s="2">
        <v>1645.16</v>
      </c>
      <c r="U168" s="2">
        <v>2564.4899999999998</v>
      </c>
      <c r="V168" s="2">
        <f t="shared" si="20"/>
        <v>6787</v>
      </c>
      <c r="W168" s="2">
        <v>11937.5</v>
      </c>
    </row>
    <row r="169" spans="1:23" x14ac:dyDescent="0.25">
      <c r="A169" s="4" t="s">
        <v>308</v>
      </c>
      <c r="B169" s="2" t="s">
        <v>772</v>
      </c>
      <c r="C169" s="2">
        <v>13731.44</v>
      </c>
      <c r="D169" s="2">
        <v>0</v>
      </c>
      <c r="E169" s="2">
        <v>815</v>
      </c>
      <c r="F169" s="2">
        <v>716</v>
      </c>
      <c r="G169" s="2">
        <v>283.39999999999998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2295.8000000000002</v>
      </c>
      <c r="P169" s="2">
        <v>0</v>
      </c>
      <c r="Q169" s="2">
        <v>0</v>
      </c>
      <c r="R169" s="2">
        <f t="shared" si="19"/>
        <v>17841.64</v>
      </c>
      <c r="S169" s="2">
        <v>2388.77</v>
      </c>
      <c r="T169" s="2">
        <v>1584.1</v>
      </c>
      <c r="U169" s="2">
        <v>4302.7700000000004</v>
      </c>
      <c r="V169" s="2">
        <f t="shared" si="20"/>
        <v>8275.64</v>
      </c>
      <c r="W169" s="2">
        <v>9566</v>
      </c>
    </row>
    <row r="170" spans="1:23" x14ac:dyDescent="0.25">
      <c r="A170" s="4" t="s">
        <v>310</v>
      </c>
      <c r="B170" s="2" t="s">
        <v>773</v>
      </c>
      <c r="C170" s="2">
        <v>13774.8</v>
      </c>
      <c r="D170" s="2">
        <v>400</v>
      </c>
      <c r="E170" s="2">
        <v>815</v>
      </c>
      <c r="F170" s="2">
        <v>716</v>
      </c>
      <c r="G170" s="2">
        <v>283.39999999999998</v>
      </c>
      <c r="H170" s="2">
        <v>0</v>
      </c>
      <c r="I170" s="2">
        <v>459.16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2295.8000000000002</v>
      </c>
      <c r="P170" s="2">
        <v>0</v>
      </c>
      <c r="Q170" s="2">
        <v>0</v>
      </c>
      <c r="R170" s="2">
        <f t="shared" si="19"/>
        <v>18744.16</v>
      </c>
      <c r="S170" s="2">
        <f>2581.54-117.98</f>
        <v>2463.56</v>
      </c>
      <c r="T170" s="2">
        <v>1584.1</v>
      </c>
      <c r="U170" s="2">
        <v>0</v>
      </c>
      <c r="V170" s="2">
        <f t="shared" si="20"/>
        <v>4047.66</v>
      </c>
      <c r="W170" s="2">
        <v>14696.5</v>
      </c>
    </row>
    <row r="171" spans="1:23" x14ac:dyDescent="0.25">
      <c r="A171" s="4" t="s">
        <v>312</v>
      </c>
      <c r="B171" s="2" t="s">
        <v>774</v>
      </c>
      <c r="C171" s="2">
        <v>14305.8</v>
      </c>
      <c r="D171" s="2">
        <v>400</v>
      </c>
      <c r="E171" s="2">
        <v>915</v>
      </c>
      <c r="F171" s="2">
        <v>836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2384.3000000000002</v>
      </c>
      <c r="P171" s="2">
        <v>0</v>
      </c>
      <c r="Q171" s="2">
        <v>0</v>
      </c>
      <c r="R171" s="2">
        <f t="shared" si="19"/>
        <v>18841.099999999999</v>
      </c>
      <c r="S171" s="2">
        <v>2602.25</v>
      </c>
      <c r="T171" s="2">
        <v>1645.16</v>
      </c>
      <c r="U171" s="2">
        <v>7218.1899999999987</v>
      </c>
      <c r="V171" s="2">
        <f t="shared" si="20"/>
        <v>11465.599999999999</v>
      </c>
      <c r="W171" s="2">
        <v>7375.5</v>
      </c>
    </row>
    <row r="172" spans="1:23" x14ac:dyDescent="0.25">
      <c r="A172" s="4" t="s">
        <v>314</v>
      </c>
      <c r="B172" s="2" t="s">
        <v>775</v>
      </c>
      <c r="C172" s="2">
        <v>14281.96</v>
      </c>
      <c r="D172" s="2">
        <v>200</v>
      </c>
      <c r="E172" s="2">
        <v>915</v>
      </c>
      <c r="F172" s="2">
        <v>836</v>
      </c>
      <c r="G172" s="2">
        <v>283.39999999999998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2090.35</v>
      </c>
      <c r="P172" s="2">
        <v>0</v>
      </c>
      <c r="Q172" s="2">
        <v>0</v>
      </c>
      <c r="R172" s="2">
        <f t="shared" si="19"/>
        <v>18606.71</v>
      </c>
      <c r="S172" s="2">
        <f>2552.19-1332.64</f>
        <v>1219.55</v>
      </c>
      <c r="T172" s="2">
        <v>1645.16</v>
      </c>
      <c r="U172" s="2">
        <v>0</v>
      </c>
      <c r="V172" s="2">
        <f t="shared" si="20"/>
        <v>2864.71</v>
      </c>
      <c r="W172" s="2">
        <v>15742</v>
      </c>
    </row>
    <row r="173" spans="1:23" x14ac:dyDescent="0.25">
      <c r="A173" s="4" t="s">
        <v>316</v>
      </c>
      <c r="B173" s="2" t="s">
        <v>776</v>
      </c>
      <c r="C173" s="2">
        <f>12875.22+1430.58</f>
        <v>14305.8</v>
      </c>
      <c r="D173" s="2">
        <v>200</v>
      </c>
      <c r="E173" s="2">
        <v>915</v>
      </c>
      <c r="F173" s="2">
        <v>752.4</v>
      </c>
      <c r="G173" s="2">
        <v>283.39999999999998</v>
      </c>
      <c r="H173" s="2">
        <v>0</v>
      </c>
      <c r="I173" s="2">
        <v>476.86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2384.3000000000002</v>
      </c>
      <c r="P173" s="2">
        <v>0</v>
      </c>
      <c r="Q173" s="2">
        <v>0</v>
      </c>
      <c r="R173" s="2">
        <f t="shared" si="19"/>
        <v>19317.759999999998</v>
      </c>
      <c r="S173" s="2">
        <v>2398.5</v>
      </c>
      <c r="T173" s="2">
        <v>1645.16</v>
      </c>
      <c r="U173" s="2">
        <v>2202.0999999999985</v>
      </c>
      <c r="V173" s="2">
        <f t="shared" si="20"/>
        <v>6245.7599999999984</v>
      </c>
      <c r="W173" s="2">
        <v>13072</v>
      </c>
    </row>
    <row r="174" spans="1:23" x14ac:dyDescent="0.25">
      <c r="A174" s="4" t="s">
        <v>318</v>
      </c>
      <c r="B174" s="2" t="s">
        <v>777</v>
      </c>
      <c r="C174" s="2">
        <v>14305.8</v>
      </c>
      <c r="D174" s="2">
        <v>200</v>
      </c>
      <c r="E174" s="2">
        <v>915</v>
      </c>
      <c r="F174" s="2">
        <v>836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2384.3000000000002</v>
      </c>
      <c r="P174" s="2">
        <v>0</v>
      </c>
      <c r="Q174" s="2">
        <v>0</v>
      </c>
      <c r="R174" s="2">
        <f t="shared" si="19"/>
        <v>18641.099999999999</v>
      </c>
      <c r="S174" s="2">
        <v>2559.5300000000002</v>
      </c>
      <c r="T174" s="2">
        <v>1645.16</v>
      </c>
      <c r="U174" s="2">
        <v>1701.909999999998</v>
      </c>
      <c r="V174" s="2">
        <f t="shared" si="20"/>
        <v>5906.5999999999985</v>
      </c>
      <c r="W174" s="2">
        <v>12734.5</v>
      </c>
    </row>
    <row r="175" spans="1:23" x14ac:dyDescent="0.25">
      <c r="A175" s="4" t="s">
        <v>320</v>
      </c>
      <c r="B175" s="2" t="s">
        <v>778</v>
      </c>
      <c r="C175" s="2">
        <v>14305.8</v>
      </c>
      <c r="D175" s="2">
        <v>400</v>
      </c>
      <c r="E175" s="2">
        <v>915</v>
      </c>
      <c r="F175" s="2">
        <v>836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2384.3000000000002</v>
      </c>
      <c r="P175" s="2">
        <v>0</v>
      </c>
      <c r="Q175" s="2">
        <v>0</v>
      </c>
      <c r="R175" s="2">
        <f t="shared" si="19"/>
        <v>18841.099999999999</v>
      </c>
      <c r="S175" s="2">
        <v>2602.25</v>
      </c>
      <c r="T175" s="2">
        <v>1645.16</v>
      </c>
      <c r="U175" s="2">
        <v>6003.6899999999987</v>
      </c>
      <c r="V175" s="2">
        <f t="shared" si="20"/>
        <v>10251.099999999999</v>
      </c>
      <c r="W175" s="2">
        <v>8590</v>
      </c>
    </row>
    <row r="176" spans="1:23" x14ac:dyDescent="0.25">
      <c r="A176" s="4" t="s">
        <v>322</v>
      </c>
      <c r="B176" s="2" t="s">
        <v>779</v>
      </c>
      <c r="C176" s="2">
        <v>14305.8</v>
      </c>
      <c r="D176" s="2">
        <v>0</v>
      </c>
      <c r="E176" s="2">
        <v>915</v>
      </c>
      <c r="F176" s="2">
        <v>836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2384.3000000000002</v>
      </c>
      <c r="P176" s="2">
        <v>0</v>
      </c>
      <c r="Q176" s="2">
        <v>0</v>
      </c>
      <c r="R176" s="2">
        <f t="shared" si="19"/>
        <v>18441.099999999999</v>
      </c>
      <c r="S176" s="2">
        <v>2516.81</v>
      </c>
      <c r="T176" s="2">
        <v>1645.16</v>
      </c>
      <c r="U176" s="2">
        <v>6651.6299999999974</v>
      </c>
      <c r="V176" s="2">
        <f t="shared" si="20"/>
        <v>10813.599999999999</v>
      </c>
      <c r="W176" s="2">
        <v>7627.5</v>
      </c>
    </row>
    <row r="177" spans="1:23" x14ac:dyDescent="0.25">
      <c r="A177" s="4" t="s">
        <v>324</v>
      </c>
      <c r="B177" s="2" t="s">
        <v>780</v>
      </c>
      <c r="C177" s="2">
        <v>13807.75</v>
      </c>
      <c r="D177" s="2">
        <v>0</v>
      </c>
      <c r="E177" s="2">
        <v>915</v>
      </c>
      <c r="F177" s="2">
        <v>684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2384.3000000000002</v>
      </c>
      <c r="P177" s="2">
        <v>0</v>
      </c>
      <c r="Q177" s="2">
        <v>0</v>
      </c>
      <c r="R177" s="2">
        <f t="shared" si="19"/>
        <v>17791.05</v>
      </c>
      <c r="S177" s="2">
        <v>2377.9699999999998</v>
      </c>
      <c r="T177" s="2">
        <v>1645.16</v>
      </c>
      <c r="U177" s="2">
        <v>7415.9199999999983</v>
      </c>
      <c r="V177" s="2">
        <f t="shared" si="20"/>
        <v>11439.05</v>
      </c>
      <c r="W177" s="2">
        <v>6352</v>
      </c>
    </row>
    <row r="178" spans="1:23" x14ac:dyDescent="0.25">
      <c r="A178" s="4" t="s">
        <v>326</v>
      </c>
      <c r="B178" s="2" t="s">
        <v>781</v>
      </c>
      <c r="C178" s="2">
        <v>14305.8</v>
      </c>
      <c r="D178" s="2">
        <v>200</v>
      </c>
      <c r="E178" s="2">
        <v>915</v>
      </c>
      <c r="F178" s="2">
        <v>836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2384.3000000000002</v>
      </c>
      <c r="P178" s="2">
        <v>0</v>
      </c>
      <c r="Q178" s="2">
        <v>0</v>
      </c>
      <c r="R178" s="2">
        <f t="shared" si="19"/>
        <v>18641.099999999999</v>
      </c>
      <c r="S178" s="2">
        <v>2559.5300000000002</v>
      </c>
      <c r="T178" s="2">
        <v>1645.16</v>
      </c>
      <c r="U178" s="2">
        <v>8819.409999999998</v>
      </c>
      <c r="V178" s="2">
        <f t="shared" si="20"/>
        <v>13024.099999999999</v>
      </c>
      <c r="W178" s="2">
        <v>5617</v>
      </c>
    </row>
    <row r="179" spans="1:23" x14ac:dyDescent="0.25">
      <c r="A179" s="4" t="s">
        <v>328</v>
      </c>
      <c r="B179" s="2" t="s">
        <v>782</v>
      </c>
      <c r="C179" s="2">
        <v>14293.22</v>
      </c>
      <c r="D179" s="2">
        <v>200</v>
      </c>
      <c r="E179" s="2">
        <v>915</v>
      </c>
      <c r="F179" s="2">
        <v>836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2384.3000000000002</v>
      </c>
      <c r="P179" s="2">
        <v>0</v>
      </c>
      <c r="Q179" s="2">
        <v>0</v>
      </c>
      <c r="R179" s="2">
        <f t="shared" si="19"/>
        <v>18628.52</v>
      </c>
      <c r="S179" s="2">
        <v>2556.85</v>
      </c>
      <c r="T179" s="2">
        <v>1645.16</v>
      </c>
      <c r="U179" s="2">
        <v>2569.5100000000002</v>
      </c>
      <c r="V179" s="2">
        <f t="shared" si="20"/>
        <v>6771.52</v>
      </c>
      <c r="W179" s="2">
        <v>11857</v>
      </c>
    </row>
    <row r="180" spans="1:23" x14ac:dyDescent="0.25">
      <c r="A180" s="4" t="s">
        <v>330</v>
      </c>
      <c r="B180" s="2" t="s">
        <v>783</v>
      </c>
      <c r="C180" s="2">
        <v>14305.8</v>
      </c>
      <c r="D180" s="2">
        <v>0</v>
      </c>
      <c r="E180" s="2">
        <v>915</v>
      </c>
      <c r="F180" s="2">
        <v>836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2384.3000000000002</v>
      </c>
      <c r="P180" s="2">
        <v>0</v>
      </c>
      <c r="Q180" s="2">
        <v>0</v>
      </c>
      <c r="R180" s="2">
        <f t="shared" si="19"/>
        <v>18441.099999999999</v>
      </c>
      <c r="S180" s="2">
        <v>2516.81</v>
      </c>
      <c r="T180" s="2">
        <v>1645.16</v>
      </c>
      <c r="U180" s="2">
        <v>5162.1299999999974</v>
      </c>
      <c r="V180" s="2">
        <f t="shared" si="20"/>
        <v>9324.0999999999985</v>
      </c>
      <c r="W180" s="2">
        <v>9117</v>
      </c>
    </row>
    <row r="181" spans="1:23" x14ac:dyDescent="0.25">
      <c r="A181" s="4" t="s">
        <v>332</v>
      </c>
      <c r="B181" s="2" t="s">
        <v>784</v>
      </c>
      <c r="C181" s="2">
        <v>13297.53</v>
      </c>
      <c r="D181" s="2">
        <v>0</v>
      </c>
      <c r="E181" s="2">
        <v>915</v>
      </c>
      <c r="F181" s="2">
        <v>836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2217.9499999999998</v>
      </c>
      <c r="P181" s="2">
        <v>0</v>
      </c>
      <c r="Q181" s="2">
        <v>0</v>
      </c>
      <c r="R181" s="2">
        <f t="shared" si="19"/>
        <v>17266.48</v>
      </c>
      <c r="S181" s="2">
        <v>2265.92</v>
      </c>
      <c r="T181" s="2">
        <v>1530.38</v>
      </c>
      <c r="U181" s="2">
        <v>5926.68</v>
      </c>
      <c r="V181" s="2">
        <f t="shared" si="20"/>
        <v>9722.98</v>
      </c>
      <c r="W181" s="2">
        <v>7543.5</v>
      </c>
    </row>
    <row r="182" spans="1:23" x14ac:dyDescent="0.25">
      <c r="A182" s="4" t="s">
        <v>334</v>
      </c>
      <c r="B182" s="2" t="s">
        <v>785</v>
      </c>
      <c r="C182" s="2">
        <v>15982.8</v>
      </c>
      <c r="D182" s="2">
        <v>0</v>
      </c>
      <c r="E182" s="2">
        <v>1093</v>
      </c>
      <c r="F182" s="2">
        <v>899</v>
      </c>
      <c r="G182" s="2">
        <v>0</v>
      </c>
      <c r="H182" s="2">
        <v>2663.8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2663.8</v>
      </c>
      <c r="P182" s="2">
        <v>0</v>
      </c>
      <c r="Q182" s="2">
        <v>0</v>
      </c>
      <c r="R182" s="2">
        <f t="shared" si="19"/>
        <v>23302.399999999998</v>
      </c>
      <c r="S182" s="2">
        <v>3349.54</v>
      </c>
      <c r="T182" s="2">
        <v>1838.02</v>
      </c>
      <c r="U182" s="2">
        <v>1429.3399999999965</v>
      </c>
      <c r="V182" s="2">
        <f t="shared" si="20"/>
        <v>6616.899999999996</v>
      </c>
      <c r="W182" s="2">
        <v>16685.5</v>
      </c>
    </row>
    <row r="183" spans="1:23" x14ac:dyDescent="0.25">
      <c r="A183" s="4" t="s">
        <v>336</v>
      </c>
      <c r="B183" s="2" t="s">
        <v>786</v>
      </c>
      <c r="C183" s="2">
        <v>13774.8</v>
      </c>
      <c r="D183" s="2">
        <v>0</v>
      </c>
      <c r="E183" s="2">
        <v>815</v>
      </c>
      <c r="F183" s="2">
        <v>716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2295.8000000000002</v>
      </c>
      <c r="P183" s="2">
        <v>0</v>
      </c>
      <c r="Q183" s="2">
        <v>0</v>
      </c>
      <c r="R183" s="2">
        <f t="shared" si="19"/>
        <v>17601.599999999999</v>
      </c>
      <c r="S183" s="2">
        <v>2337.5</v>
      </c>
      <c r="T183" s="2">
        <v>1584.1</v>
      </c>
      <c r="U183" s="2">
        <v>6741.4999999999982</v>
      </c>
      <c r="V183" s="2">
        <f t="shared" si="20"/>
        <v>10663.099999999999</v>
      </c>
      <c r="W183" s="2">
        <v>6938.5</v>
      </c>
    </row>
    <row r="184" spans="1:23" x14ac:dyDescent="0.25">
      <c r="A184" s="4" t="s">
        <v>338</v>
      </c>
      <c r="B184" s="2" t="s">
        <v>787</v>
      </c>
      <c r="C184" s="2">
        <v>13774.8</v>
      </c>
      <c r="D184" s="2">
        <v>200</v>
      </c>
      <c r="E184" s="2">
        <v>815</v>
      </c>
      <c r="F184" s="2">
        <v>716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2295.8000000000002</v>
      </c>
      <c r="P184" s="2">
        <v>0</v>
      </c>
      <c r="Q184" s="2">
        <v>0</v>
      </c>
      <c r="R184" s="2">
        <f t="shared" si="19"/>
        <v>17801.599999999999</v>
      </c>
      <c r="S184" s="2">
        <v>2380.2199999999998</v>
      </c>
      <c r="T184" s="2">
        <v>1584.1</v>
      </c>
      <c r="U184" s="2">
        <v>2370.7799999999988</v>
      </c>
      <c r="V184" s="2">
        <f t="shared" si="20"/>
        <v>6335.0999999999985</v>
      </c>
      <c r="W184" s="2">
        <v>11466.5</v>
      </c>
    </row>
    <row r="185" spans="1:23" x14ac:dyDescent="0.25">
      <c r="A185" s="4" t="s">
        <v>340</v>
      </c>
      <c r="B185" s="2" t="s">
        <v>788</v>
      </c>
      <c r="C185" s="2">
        <v>13774.8</v>
      </c>
      <c r="D185" s="2">
        <v>400</v>
      </c>
      <c r="E185" s="2">
        <v>815</v>
      </c>
      <c r="F185" s="2">
        <v>716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2295.8000000000002</v>
      </c>
      <c r="P185" s="2">
        <v>0</v>
      </c>
      <c r="Q185" s="2">
        <v>0</v>
      </c>
      <c r="R185" s="2">
        <f t="shared" si="19"/>
        <v>18001.599999999999</v>
      </c>
      <c r="S185" s="2">
        <v>2422.94</v>
      </c>
      <c r="T185" s="2">
        <v>1584.1</v>
      </c>
      <c r="U185" s="2">
        <v>3499.0599999999977</v>
      </c>
      <c r="V185" s="2">
        <f t="shared" si="20"/>
        <v>7506.0999999999976</v>
      </c>
      <c r="W185" s="2">
        <v>10495.5</v>
      </c>
    </row>
    <row r="186" spans="1:23" x14ac:dyDescent="0.25">
      <c r="A186" s="4" t="s">
        <v>342</v>
      </c>
      <c r="B186" s="2" t="s">
        <v>789</v>
      </c>
      <c r="C186" s="2">
        <v>13767.79</v>
      </c>
      <c r="D186" s="2">
        <v>0</v>
      </c>
      <c r="E186" s="2">
        <v>815</v>
      </c>
      <c r="F186" s="2">
        <v>716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2295.8000000000002</v>
      </c>
      <c r="P186" s="2">
        <v>0</v>
      </c>
      <c r="Q186" s="2">
        <v>0</v>
      </c>
      <c r="R186" s="2">
        <f t="shared" si="19"/>
        <v>17594.59</v>
      </c>
      <c r="S186" s="2">
        <v>2336</v>
      </c>
      <c r="T186" s="2">
        <v>1584.1</v>
      </c>
      <c r="U186" s="2">
        <v>1495.4899999999998</v>
      </c>
      <c r="V186" s="2">
        <f t="shared" si="20"/>
        <v>5415.59</v>
      </c>
      <c r="W186" s="2">
        <v>12179</v>
      </c>
    </row>
    <row r="187" spans="1:23" x14ac:dyDescent="0.25">
      <c r="A187" s="4" t="s">
        <v>344</v>
      </c>
      <c r="B187" s="2" t="s">
        <v>790</v>
      </c>
      <c r="C187" s="2">
        <v>13747.06</v>
      </c>
      <c r="D187" s="2">
        <v>0</v>
      </c>
      <c r="E187" s="2">
        <v>815</v>
      </c>
      <c r="F187" s="2">
        <v>716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2295.8000000000002</v>
      </c>
      <c r="P187" s="2">
        <v>0</v>
      </c>
      <c r="Q187" s="2">
        <v>0</v>
      </c>
      <c r="R187" s="2">
        <f t="shared" si="19"/>
        <v>17573.86</v>
      </c>
      <c r="S187" s="2">
        <v>2331.58</v>
      </c>
      <c r="T187" s="2">
        <v>1584.1</v>
      </c>
      <c r="U187" s="2">
        <v>3815.1800000000003</v>
      </c>
      <c r="V187" s="2">
        <f t="shared" si="20"/>
        <v>7730.8600000000006</v>
      </c>
      <c r="W187" s="2">
        <v>9843</v>
      </c>
    </row>
    <row r="188" spans="1:23" x14ac:dyDescent="0.25">
      <c r="A188" s="4" t="s">
        <v>346</v>
      </c>
      <c r="B188" s="2" t="s">
        <v>791</v>
      </c>
      <c r="C188" s="2">
        <v>13774.8</v>
      </c>
      <c r="D188" s="2">
        <v>200</v>
      </c>
      <c r="E188" s="2">
        <v>815</v>
      </c>
      <c r="F188" s="2">
        <v>716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2295.8000000000002</v>
      </c>
      <c r="P188" s="2">
        <v>0</v>
      </c>
      <c r="Q188" s="2">
        <v>0</v>
      </c>
      <c r="R188" s="2">
        <f t="shared" si="19"/>
        <v>17801.599999999999</v>
      </c>
      <c r="S188" s="2">
        <f>2380.22-237.72</f>
        <v>2142.5</v>
      </c>
      <c r="T188" s="2">
        <v>1584.1</v>
      </c>
      <c r="U188" s="2">
        <v>0</v>
      </c>
      <c r="V188" s="2">
        <f t="shared" si="20"/>
        <v>3726.6</v>
      </c>
      <c r="W188" s="2">
        <v>14075</v>
      </c>
    </row>
    <row r="189" spans="1:23" x14ac:dyDescent="0.25">
      <c r="A189" s="4" t="s">
        <v>348</v>
      </c>
      <c r="B189" s="2" t="s">
        <v>792</v>
      </c>
      <c r="C189" s="2">
        <v>11531.27</v>
      </c>
      <c r="D189" s="2">
        <v>0</v>
      </c>
      <c r="E189" s="2">
        <v>737</v>
      </c>
      <c r="F189" s="2">
        <v>675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1988.15</v>
      </c>
      <c r="P189" s="2">
        <v>0</v>
      </c>
      <c r="Q189" s="2">
        <v>0</v>
      </c>
      <c r="R189" s="2">
        <f t="shared" si="19"/>
        <v>14931.42</v>
      </c>
      <c r="S189" s="2">
        <v>1778.5</v>
      </c>
      <c r="T189" s="2">
        <v>1371.82</v>
      </c>
      <c r="U189" s="2">
        <v>399.10000000000036</v>
      </c>
      <c r="V189" s="2">
        <f t="shared" si="20"/>
        <v>3549.42</v>
      </c>
      <c r="W189" s="2">
        <v>11382</v>
      </c>
    </row>
    <row r="190" spans="1:23" x14ac:dyDescent="0.25">
      <c r="A190" s="4" t="s">
        <v>350</v>
      </c>
      <c r="B190" s="2" t="s">
        <v>793</v>
      </c>
      <c r="C190" s="2">
        <v>11531.27</v>
      </c>
      <c r="D190" s="2">
        <v>200</v>
      </c>
      <c r="E190" s="2">
        <v>737</v>
      </c>
      <c r="F190" s="2">
        <v>675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751.68</v>
      </c>
      <c r="P190" s="2">
        <v>0</v>
      </c>
      <c r="Q190" s="2">
        <v>0</v>
      </c>
      <c r="R190" s="2">
        <f t="shared" si="19"/>
        <v>13894.95</v>
      </c>
      <c r="S190" s="2">
        <v>1557.11</v>
      </c>
      <c r="T190" s="2">
        <v>1371.82</v>
      </c>
      <c r="U190" s="2">
        <v>2.0000000000436557E-2</v>
      </c>
      <c r="V190" s="2">
        <f t="shared" si="20"/>
        <v>2928.9500000000003</v>
      </c>
      <c r="W190" s="2">
        <v>10966</v>
      </c>
    </row>
    <row r="191" spans="1:23" x14ac:dyDescent="0.25">
      <c r="A191" s="4" t="s">
        <v>352</v>
      </c>
      <c r="B191" s="2" t="s">
        <v>794</v>
      </c>
      <c r="C191" s="2">
        <v>13774.8</v>
      </c>
      <c r="D191" s="2">
        <v>0</v>
      </c>
      <c r="E191" s="2">
        <v>815</v>
      </c>
      <c r="F191" s="2">
        <v>716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767.36</v>
      </c>
      <c r="P191" s="2">
        <v>0</v>
      </c>
      <c r="Q191" s="2">
        <v>0</v>
      </c>
      <c r="R191" s="2">
        <f t="shared" si="19"/>
        <v>16073.16</v>
      </c>
      <c r="S191" s="2">
        <v>2011.03</v>
      </c>
      <c r="T191" s="2">
        <v>1644.59</v>
      </c>
      <c r="U191" s="2">
        <v>4.0000000000873115E-2</v>
      </c>
      <c r="V191" s="2">
        <f t="shared" si="20"/>
        <v>3655.6600000000008</v>
      </c>
      <c r="W191" s="2">
        <v>12417.5</v>
      </c>
    </row>
    <row r="192" spans="1:23" x14ac:dyDescent="0.25">
      <c r="A192" s="4" t="s">
        <v>354</v>
      </c>
      <c r="B192" s="2" t="s">
        <v>795</v>
      </c>
      <c r="C192" s="2">
        <v>13764.28</v>
      </c>
      <c r="D192" s="2">
        <v>200</v>
      </c>
      <c r="E192" s="2">
        <v>815</v>
      </c>
      <c r="F192" s="2">
        <v>716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578.66999999999996</v>
      </c>
      <c r="P192" s="2">
        <v>0</v>
      </c>
      <c r="Q192" s="2">
        <v>0</v>
      </c>
      <c r="R192" s="2">
        <f t="shared" si="19"/>
        <v>16073.95</v>
      </c>
      <c r="S192" s="2">
        <v>2011.19</v>
      </c>
      <c r="T192" s="2">
        <v>1584.1</v>
      </c>
      <c r="U192" s="2">
        <v>0.15999999999985448</v>
      </c>
      <c r="V192" s="2">
        <f t="shared" si="20"/>
        <v>3595.45</v>
      </c>
      <c r="W192" s="2">
        <v>12478.5</v>
      </c>
    </row>
    <row r="193" spans="1:23" x14ac:dyDescent="0.25">
      <c r="A193" s="4" t="s">
        <v>356</v>
      </c>
      <c r="B193" s="2" t="s">
        <v>796</v>
      </c>
      <c r="C193" s="2">
        <v>14222.35</v>
      </c>
      <c r="D193" s="2">
        <v>0</v>
      </c>
      <c r="E193" s="2">
        <v>915</v>
      </c>
      <c r="F193" s="2">
        <v>836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502.99</v>
      </c>
      <c r="P193" s="2">
        <v>476.86</v>
      </c>
      <c r="Q193" s="2">
        <v>0</v>
      </c>
      <c r="R193" s="2">
        <f t="shared" si="19"/>
        <v>16953.2</v>
      </c>
      <c r="S193" s="2">
        <v>2148.0700000000002</v>
      </c>
      <c r="T193" s="2">
        <v>1645.16</v>
      </c>
      <c r="U193" s="2">
        <v>-2.9999999998835847E-2</v>
      </c>
      <c r="V193" s="2">
        <f t="shared" si="20"/>
        <v>3793.2000000000016</v>
      </c>
      <c r="W193" s="2">
        <v>13160</v>
      </c>
    </row>
    <row r="194" spans="1:23" x14ac:dyDescent="0.25">
      <c r="A194" s="11"/>
      <c r="B194" s="12"/>
      <c r="C194" s="12" t="s">
        <v>629</v>
      </c>
      <c r="D194" s="12" t="s">
        <v>629</v>
      </c>
      <c r="E194" s="12" t="s">
        <v>629</v>
      </c>
      <c r="F194" s="12" t="s">
        <v>629</v>
      </c>
      <c r="G194" s="12" t="s">
        <v>629</v>
      </c>
      <c r="H194" s="12" t="s">
        <v>629</v>
      </c>
      <c r="I194" s="12" t="s">
        <v>629</v>
      </c>
      <c r="J194" s="12" t="s">
        <v>629</v>
      </c>
      <c r="K194" s="12" t="s">
        <v>629</v>
      </c>
      <c r="L194" s="12" t="s">
        <v>629</v>
      </c>
      <c r="M194" s="12" t="s">
        <v>629</v>
      </c>
      <c r="N194" s="12" t="s">
        <v>629</v>
      </c>
      <c r="O194" s="12" t="s">
        <v>629</v>
      </c>
      <c r="P194" s="12" t="s">
        <v>629</v>
      </c>
      <c r="Q194" s="12" t="s">
        <v>629</v>
      </c>
      <c r="R194" s="12" t="s">
        <v>629</v>
      </c>
      <c r="S194" s="12" t="s">
        <v>629</v>
      </c>
      <c r="T194" s="12" t="s">
        <v>629</v>
      </c>
      <c r="U194" s="12" t="s">
        <v>629</v>
      </c>
      <c r="V194" s="12" t="s">
        <v>629</v>
      </c>
      <c r="W194" s="12" t="s">
        <v>629</v>
      </c>
    </row>
    <row r="195" spans="1:23" x14ac:dyDescent="0.25">
      <c r="A195" s="10" t="s">
        <v>797</v>
      </c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x14ac:dyDescent="0.25">
      <c r="A196" s="4" t="s">
        <v>359</v>
      </c>
      <c r="B196" s="2" t="s">
        <v>798</v>
      </c>
      <c r="C196" s="2">
        <v>14283.94</v>
      </c>
      <c r="D196" s="2">
        <v>0</v>
      </c>
      <c r="E196" s="2">
        <v>915</v>
      </c>
      <c r="F196" s="2">
        <v>836</v>
      </c>
      <c r="G196" s="2">
        <v>708.5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2384.3000000000002</v>
      </c>
      <c r="P196" s="2">
        <v>0</v>
      </c>
      <c r="Q196" s="2">
        <v>0</v>
      </c>
      <c r="R196" s="2">
        <f>SUM(C196:Q196)</f>
        <v>19127.740000000002</v>
      </c>
      <c r="S196" s="2">
        <v>2663.48</v>
      </c>
      <c r="T196" s="2">
        <v>1645.16</v>
      </c>
      <c r="U196" s="2">
        <v>7193.1000000000022</v>
      </c>
      <c r="V196" s="2">
        <f>SUM(S196:U196)</f>
        <v>11501.740000000002</v>
      </c>
      <c r="W196" s="2">
        <v>7626</v>
      </c>
    </row>
    <row r="197" spans="1:23" x14ac:dyDescent="0.25">
      <c r="A197" s="4" t="s">
        <v>361</v>
      </c>
      <c r="B197" s="2" t="s">
        <v>799</v>
      </c>
      <c r="C197" s="2">
        <v>11928.9</v>
      </c>
      <c r="D197" s="2">
        <v>400</v>
      </c>
      <c r="E197" s="2">
        <v>737</v>
      </c>
      <c r="F197" s="2">
        <v>675</v>
      </c>
      <c r="G197" s="2">
        <v>566.79999999999995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1988.15</v>
      </c>
      <c r="P197" s="2">
        <v>0</v>
      </c>
      <c r="Q197" s="2">
        <v>0</v>
      </c>
      <c r="R197" s="2">
        <f t="shared" ref="R197:R219" si="21">SUM(C197:Q197)</f>
        <v>16295.849999999999</v>
      </c>
      <c r="S197" s="2">
        <v>2058.59</v>
      </c>
      <c r="T197" s="2">
        <v>1371.82</v>
      </c>
      <c r="U197" s="2">
        <v>6679.9399999999987</v>
      </c>
      <c r="V197" s="2">
        <f t="shared" ref="V197:V219" si="22">SUM(S197:U197)</f>
        <v>10110.349999999999</v>
      </c>
      <c r="W197" s="2">
        <v>6185.5</v>
      </c>
    </row>
    <row r="198" spans="1:23" x14ac:dyDescent="0.25">
      <c r="A198" s="4" t="s">
        <v>363</v>
      </c>
      <c r="B198" s="2" t="s">
        <v>800</v>
      </c>
      <c r="C198" s="2">
        <v>14305.8</v>
      </c>
      <c r="D198" s="2">
        <v>0</v>
      </c>
      <c r="E198" s="2">
        <v>915</v>
      </c>
      <c r="F198" s="2">
        <v>836</v>
      </c>
      <c r="G198" s="2">
        <v>566.79999999999995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2384.3000000000002</v>
      </c>
      <c r="P198" s="2">
        <v>0</v>
      </c>
      <c r="Q198" s="2">
        <v>0</v>
      </c>
      <c r="R198" s="2">
        <f t="shared" si="21"/>
        <v>19007.899999999998</v>
      </c>
      <c r="S198" s="2">
        <v>2637.89</v>
      </c>
      <c r="T198" s="2">
        <v>1645.16</v>
      </c>
      <c r="U198" s="2">
        <v>2569.8499999999985</v>
      </c>
      <c r="V198" s="2">
        <f t="shared" si="22"/>
        <v>6852.8999999999987</v>
      </c>
      <c r="W198" s="2">
        <v>12155</v>
      </c>
    </row>
    <row r="199" spans="1:23" x14ac:dyDescent="0.25">
      <c r="A199" s="4" t="s">
        <v>365</v>
      </c>
      <c r="B199" s="2" t="s">
        <v>801</v>
      </c>
      <c r="C199" s="2">
        <v>11928.9</v>
      </c>
      <c r="D199" s="2">
        <v>400</v>
      </c>
      <c r="E199" s="2">
        <v>737</v>
      </c>
      <c r="F199" s="2">
        <v>675</v>
      </c>
      <c r="G199" s="2">
        <v>425.1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1988.15</v>
      </c>
      <c r="P199" s="2">
        <v>0</v>
      </c>
      <c r="Q199" s="2">
        <v>0</v>
      </c>
      <c r="R199" s="2">
        <f t="shared" si="21"/>
        <v>16154.15</v>
      </c>
      <c r="S199" s="2">
        <v>2028.33</v>
      </c>
      <c r="T199" s="2">
        <v>1371.82</v>
      </c>
      <c r="U199" s="2">
        <v>3471</v>
      </c>
      <c r="V199" s="2">
        <f t="shared" si="22"/>
        <v>6871.15</v>
      </c>
      <c r="W199" s="2">
        <v>9283</v>
      </c>
    </row>
    <row r="200" spans="1:23" x14ac:dyDescent="0.25">
      <c r="A200" s="4" t="s">
        <v>367</v>
      </c>
      <c r="B200" s="2" t="s">
        <v>802</v>
      </c>
      <c r="C200" s="2">
        <v>14305.8</v>
      </c>
      <c r="D200" s="2">
        <v>200</v>
      </c>
      <c r="E200" s="2">
        <v>915</v>
      </c>
      <c r="F200" s="2">
        <v>836</v>
      </c>
      <c r="G200" s="2">
        <v>425.1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2384.3000000000002</v>
      </c>
      <c r="P200" s="2">
        <v>953.72</v>
      </c>
      <c r="Q200" s="2">
        <v>0</v>
      </c>
      <c r="R200" s="2">
        <f t="shared" si="21"/>
        <v>20019.919999999998</v>
      </c>
      <c r="S200" s="2">
        <v>2758.34</v>
      </c>
      <c r="T200" s="2">
        <v>1645.16</v>
      </c>
      <c r="U200" s="2">
        <v>5504.9199999999983</v>
      </c>
      <c r="V200" s="2">
        <f t="shared" si="22"/>
        <v>9908.4199999999983</v>
      </c>
      <c r="W200" s="2">
        <v>10111.5</v>
      </c>
    </row>
    <row r="201" spans="1:23" x14ac:dyDescent="0.25">
      <c r="A201" s="4" t="s">
        <v>369</v>
      </c>
      <c r="B201" s="2" t="s">
        <v>803</v>
      </c>
      <c r="C201" s="2">
        <v>11531.27</v>
      </c>
      <c r="D201" s="2">
        <v>0</v>
      </c>
      <c r="E201" s="2">
        <v>737</v>
      </c>
      <c r="F201" s="2">
        <v>675</v>
      </c>
      <c r="G201" s="2">
        <v>283.39999999999998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1988.15</v>
      </c>
      <c r="P201" s="2">
        <v>0</v>
      </c>
      <c r="Q201" s="2">
        <v>0</v>
      </c>
      <c r="R201" s="2">
        <f t="shared" si="21"/>
        <v>15214.82</v>
      </c>
      <c r="S201" s="2">
        <v>1827.68</v>
      </c>
      <c r="T201" s="2">
        <v>1371.82</v>
      </c>
      <c r="U201" s="2">
        <v>9193.32</v>
      </c>
      <c r="V201" s="2">
        <f t="shared" si="22"/>
        <v>12392.82</v>
      </c>
      <c r="W201" s="2">
        <v>2822</v>
      </c>
    </row>
    <row r="202" spans="1:23" x14ac:dyDescent="0.25">
      <c r="A202" s="4" t="s">
        <v>371</v>
      </c>
      <c r="B202" s="2" t="s">
        <v>804</v>
      </c>
      <c r="C202" s="2">
        <v>11928.9</v>
      </c>
      <c r="D202" s="2">
        <v>200</v>
      </c>
      <c r="E202" s="2">
        <v>737</v>
      </c>
      <c r="F202" s="2">
        <v>675</v>
      </c>
      <c r="G202" s="2">
        <v>283.39999999999998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1988.15</v>
      </c>
      <c r="P202" s="2">
        <v>0</v>
      </c>
      <c r="Q202" s="2">
        <v>0</v>
      </c>
      <c r="R202" s="2">
        <f t="shared" si="21"/>
        <v>15812.449999999999</v>
      </c>
      <c r="S202" s="2">
        <v>1955.33</v>
      </c>
      <c r="T202" s="2">
        <v>1371.82</v>
      </c>
      <c r="U202" s="2">
        <v>3741.7999999999993</v>
      </c>
      <c r="V202" s="2">
        <f t="shared" si="22"/>
        <v>7068.9499999999989</v>
      </c>
      <c r="W202" s="2">
        <v>8743.5</v>
      </c>
    </row>
    <row r="203" spans="1:23" x14ac:dyDescent="0.25">
      <c r="A203" s="4" t="s">
        <v>373</v>
      </c>
      <c r="B203" s="2" t="s">
        <v>805</v>
      </c>
      <c r="C203" s="2">
        <v>14305.8</v>
      </c>
      <c r="D203" s="2">
        <v>0</v>
      </c>
      <c r="E203" s="2">
        <v>915</v>
      </c>
      <c r="F203" s="2">
        <v>836</v>
      </c>
      <c r="G203" s="2">
        <v>283.39999999999998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2384.3000000000002</v>
      </c>
      <c r="P203" s="2">
        <v>0</v>
      </c>
      <c r="Q203" s="2">
        <v>0</v>
      </c>
      <c r="R203" s="2">
        <f t="shared" si="21"/>
        <v>18724.5</v>
      </c>
      <c r="S203" s="2">
        <v>2577.35</v>
      </c>
      <c r="T203" s="2">
        <v>1645.16</v>
      </c>
      <c r="U203" s="2">
        <v>5472.99</v>
      </c>
      <c r="V203" s="2">
        <f t="shared" si="22"/>
        <v>9695.5</v>
      </c>
      <c r="W203" s="2">
        <v>9029</v>
      </c>
    </row>
    <row r="204" spans="1:23" x14ac:dyDescent="0.25">
      <c r="A204" s="4" t="s">
        <v>375</v>
      </c>
      <c r="B204" s="2" t="s">
        <v>806</v>
      </c>
      <c r="C204" s="2">
        <v>14305.8</v>
      </c>
      <c r="D204" s="2">
        <v>0</v>
      </c>
      <c r="E204" s="2">
        <v>915</v>
      </c>
      <c r="F204" s="2">
        <v>836</v>
      </c>
      <c r="G204" s="2">
        <v>283.39999999999998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2384.3000000000002</v>
      </c>
      <c r="P204" s="2">
        <v>0</v>
      </c>
      <c r="Q204" s="2">
        <v>0</v>
      </c>
      <c r="R204" s="2">
        <f t="shared" si="21"/>
        <v>18724.5</v>
      </c>
      <c r="S204" s="2">
        <v>2577.35</v>
      </c>
      <c r="T204" s="2">
        <v>1645.16</v>
      </c>
      <c r="U204" s="2">
        <v>4916.49</v>
      </c>
      <c r="V204" s="2">
        <f t="shared" si="22"/>
        <v>9139</v>
      </c>
      <c r="W204" s="2">
        <v>9585.5</v>
      </c>
    </row>
    <row r="205" spans="1:23" x14ac:dyDescent="0.25">
      <c r="A205" s="4" t="s">
        <v>377</v>
      </c>
      <c r="B205" s="2" t="s">
        <v>807</v>
      </c>
      <c r="C205" s="2">
        <v>14305.8</v>
      </c>
      <c r="D205" s="2">
        <v>0</v>
      </c>
      <c r="E205" s="2">
        <v>915</v>
      </c>
      <c r="F205" s="2">
        <v>836</v>
      </c>
      <c r="G205" s="2">
        <v>283.39999999999998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2384.3000000000002</v>
      </c>
      <c r="P205" s="2">
        <v>0</v>
      </c>
      <c r="Q205" s="2">
        <v>0</v>
      </c>
      <c r="R205" s="2">
        <f t="shared" si="21"/>
        <v>18724.5</v>
      </c>
      <c r="S205" s="2">
        <v>2577.35</v>
      </c>
      <c r="T205" s="2">
        <v>1645.16</v>
      </c>
      <c r="U205" s="2">
        <v>3527.99</v>
      </c>
      <c r="V205" s="2">
        <f t="shared" si="22"/>
        <v>7750.5</v>
      </c>
      <c r="W205" s="2">
        <v>10974</v>
      </c>
    </row>
    <row r="206" spans="1:23" x14ac:dyDescent="0.25">
      <c r="A206" s="4" t="s">
        <v>379</v>
      </c>
      <c r="B206" s="2" t="s">
        <v>808</v>
      </c>
      <c r="C206" s="2">
        <v>14305.8</v>
      </c>
      <c r="D206" s="2">
        <v>0</v>
      </c>
      <c r="E206" s="2">
        <v>915</v>
      </c>
      <c r="F206" s="2">
        <v>836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2384.3000000000002</v>
      </c>
      <c r="P206" s="2">
        <v>0</v>
      </c>
      <c r="Q206" s="2">
        <v>0</v>
      </c>
      <c r="R206" s="2">
        <f t="shared" si="21"/>
        <v>18441.099999999999</v>
      </c>
      <c r="S206" s="2">
        <v>2516.81</v>
      </c>
      <c r="T206" s="2">
        <v>1645.16</v>
      </c>
      <c r="U206" s="2">
        <v>3987.1299999999974</v>
      </c>
      <c r="V206" s="2">
        <f t="shared" si="22"/>
        <v>8149.0999999999976</v>
      </c>
      <c r="W206" s="2">
        <v>10292</v>
      </c>
    </row>
    <row r="207" spans="1:23" x14ac:dyDescent="0.25">
      <c r="A207" s="4" t="s">
        <v>381</v>
      </c>
      <c r="B207" s="2" t="s">
        <v>809</v>
      </c>
      <c r="C207" s="2">
        <v>14305.8</v>
      </c>
      <c r="D207" s="2">
        <v>0</v>
      </c>
      <c r="E207" s="2">
        <v>915</v>
      </c>
      <c r="F207" s="2">
        <v>836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2384.3000000000002</v>
      </c>
      <c r="P207" s="2">
        <v>476.86</v>
      </c>
      <c r="Q207" s="2">
        <v>0</v>
      </c>
      <c r="R207" s="2">
        <f t="shared" si="21"/>
        <v>18917.96</v>
      </c>
      <c r="S207" s="2">
        <f>2567.74-124.45</f>
        <v>2443.29</v>
      </c>
      <c r="T207" s="2">
        <v>1645.16</v>
      </c>
      <c r="U207" s="2">
        <v>0.01</v>
      </c>
      <c r="V207" s="2">
        <f t="shared" si="22"/>
        <v>4088.46</v>
      </c>
      <c r="W207" s="2">
        <v>14829.5</v>
      </c>
    </row>
    <row r="208" spans="1:23" x14ac:dyDescent="0.25">
      <c r="A208" s="4" t="s">
        <v>383</v>
      </c>
      <c r="B208" s="2" t="s">
        <v>810</v>
      </c>
      <c r="C208" s="2">
        <v>14305.8</v>
      </c>
      <c r="D208" s="2">
        <v>0</v>
      </c>
      <c r="E208" s="2">
        <v>915</v>
      </c>
      <c r="F208" s="2">
        <v>836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2384.3000000000002</v>
      </c>
      <c r="P208" s="2">
        <v>0</v>
      </c>
      <c r="Q208" s="2">
        <v>0</v>
      </c>
      <c r="R208" s="2">
        <f t="shared" si="21"/>
        <v>18441.099999999999</v>
      </c>
      <c r="S208" s="2">
        <v>2516.81</v>
      </c>
      <c r="T208" s="2">
        <v>1645.16</v>
      </c>
      <c r="U208" s="2">
        <v>1030.6299999999974</v>
      </c>
      <c r="V208" s="2">
        <f t="shared" si="22"/>
        <v>5192.5999999999976</v>
      </c>
      <c r="W208" s="2">
        <v>13248.5</v>
      </c>
    </row>
    <row r="209" spans="1:23" x14ac:dyDescent="0.25">
      <c r="A209" s="4" t="s">
        <v>385</v>
      </c>
      <c r="B209" s="2" t="s">
        <v>811</v>
      </c>
      <c r="C209" s="2">
        <v>14305.8</v>
      </c>
      <c r="D209" s="2">
        <v>0</v>
      </c>
      <c r="E209" s="2">
        <v>915</v>
      </c>
      <c r="F209" s="2">
        <v>836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2384.3000000000002</v>
      </c>
      <c r="P209" s="2">
        <v>953.72</v>
      </c>
      <c r="Q209" s="2">
        <v>0</v>
      </c>
      <c r="R209" s="2">
        <f t="shared" si="21"/>
        <v>19394.82</v>
      </c>
      <c r="S209" s="2">
        <v>2624.81</v>
      </c>
      <c r="T209" s="2">
        <v>1645.16</v>
      </c>
      <c r="U209" s="2">
        <v>1375.8499999999985</v>
      </c>
      <c r="V209" s="2">
        <f t="shared" si="22"/>
        <v>5645.8199999999988</v>
      </c>
      <c r="W209" s="2">
        <v>13749</v>
      </c>
    </row>
    <row r="210" spans="1:23" x14ac:dyDescent="0.25">
      <c r="A210" s="4" t="s">
        <v>387</v>
      </c>
      <c r="B210" s="2" t="s">
        <v>812</v>
      </c>
      <c r="C210" s="2">
        <v>14305.8</v>
      </c>
      <c r="D210" s="2">
        <v>0</v>
      </c>
      <c r="E210" s="2">
        <v>915</v>
      </c>
      <c r="F210" s="2">
        <v>836</v>
      </c>
      <c r="G210" s="2">
        <v>0</v>
      </c>
      <c r="H210" s="2">
        <v>425.2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2384.3000000000002</v>
      </c>
      <c r="P210" s="2">
        <v>953.72</v>
      </c>
      <c r="Q210" s="2">
        <v>0</v>
      </c>
      <c r="R210" s="2">
        <f t="shared" si="21"/>
        <v>19820.02</v>
      </c>
      <c r="S210" s="2">
        <v>2715.64</v>
      </c>
      <c r="T210" s="2">
        <v>1645.16</v>
      </c>
      <c r="U210" s="2">
        <v>5125.2200000000012</v>
      </c>
      <c r="V210" s="2">
        <f t="shared" si="22"/>
        <v>9486.02</v>
      </c>
      <c r="W210" s="2">
        <v>10334</v>
      </c>
    </row>
    <row r="211" spans="1:23" x14ac:dyDescent="0.25">
      <c r="A211" s="4" t="s">
        <v>389</v>
      </c>
      <c r="B211" s="2" t="s">
        <v>813</v>
      </c>
      <c r="C211" s="2">
        <v>14305.8</v>
      </c>
      <c r="D211" s="2">
        <v>0</v>
      </c>
      <c r="E211" s="2">
        <v>915</v>
      </c>
      <c r="F211" s="2">
        <v>836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2384.3000000000002</v>
      </c>
      <c r="P211" s="2">
        <v>0</v>
      </c>
      <c r="Q211" s="2">
        <v>0</v>
      </c>
      <c r="R211" s="2">
        <f t="shared" si="21"/>
        <v>18441.099999999999</v>
      </c>
      <c r="S211" s="2">
        <v>2516.81</v>
      </c>
      <c r="T211" s="2">
        <v>1645.16</v>
      </c>
      <c r="U211" s="2">
        <v>1103.1299999999974</v>
      </c>
      <c r="V211" s="2">
        <f t="shared" si="22"/>
        <v>5265.0999999999976</v>
      </c>
      <c r="W211" s="2">
        <v>13176</v>
      </c>
    </row>
    <row r="212" spans="1:23" x14ac:dyDescent="0.25">
      <c r="A212" s="4" t="s">
        <v>391</v>
      </c>
      <c r="B212" s="2" t="s">
        <v>814</v>
      </c>
      <c r="C212" s="2">
        <v>14305.8</v>
      </c>
      <c r="D212" s="2">
        <v>0</v>
      </c>
      <c r="E212" s="2">
        <v>915</v>
      </c>
      <c r="F212" s="2">
        <v>836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2384.3000000000002</v>
      </c>
      <c r="P212" s="2">
        <v>0</v>
      </c>
      <c r="Q212" s="2">
        <v>0</v>
      </c>
      <c r="R212" s="2">
        <f t="shared" si="21"/>
        <v>18441.099999999999</v>
      </c>
      <c r="S212" s="2">
        <f>2516.81-528.37</f>
        <v>1988.44</v>
      </c>
      <c r="T212" s="2">
        <v>1645.16</v>
      </c>
      <c r="U212" s="2">
        <v>0</v>
      </c>
      <c r="V212" s="2">
        <f t="shared" si="22"/>
        <v>3633.6000000000004</v>
      </c>
      <c r="W212" s="2">
        <v>14807.5</v>
      </c>
    </row>
    <row r="213" spans="1:23" x14ac:dyDescent="0.25">
      <c r="A213" s="4" t="s">
        <v>393</v>
      </c>
      <c r="B213" s="2" t="s">
        <v>815</v>
      </c>
      <c r="C213" s="2">
        <v>14305.8</v>
      </c>
      <c r="D213" s="2">
        <v>0</v>
      </c>
      <c r="E213" s="2">
        <v>915</v>
      </c>
      <c r="F213" s="2">
        <v>836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2384.3000000000002</v>
      </c>
      <c r="P213" s="2">
        <v>0</v>
      </c>
      <c r="Q213" s="2">
        <v>0</v>
      </c>
      <c r="R213" s="2">
        <f t="shared" si="21"/>
        <v>18441.099999999999</v>
      </c>
      <c r="S213" s="2">
        <f>2516.81-267.37</f>
        <v>2249.44</v>
      </c>
      <c r="T213" s="2">
        <v>1645.16</v>
      </c>
      <c r="U213" s="2">
        <v>0</v>
      </c>
      <c r="V213" s="2">
        <f t="shared" si="22"/>
        <v>3894.6000000000004</v>
      </c>
      <c r="W213" s="2">
        <v>14546.5</v>
      </c>
    </row>
    <row r="214" spans="1:23" x14ac:dyDescent="0.25">
      <c r="A214" s="4" t="s">
        <v>395</v>
      </c>
      <c r="B214" s="2" t="s">
        <v>816</v>
      </c>
      <c r="C214" s="2">
        <v>14278.65</v>
      </c>
      <c r="D214" s="2">
        <v>0</v>
      </c>
      <c r="E214" s="2">
        <v>915</v>
      </c>
      <c r="F214" s="2">
        <v>836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2384.3000000000002</v>
      </c>
      <c r="P214" s="2">
        <v>0</v>
      </c>
      <c r="Q214" s="2">
        <v>0</v>
      </c>
      <c r="R214" s="2">
        <f t="shared" si="21"/>
        <v>18413.95</v>
      </c>
      <c r="S214" s="2">
        <f>2511.01-121.22</f>
        <v>2389.7900000000004</v>
      </c>
      <c r="T214" s="2">
        <v>1645.16</v>
      </c>
      <c r="U214" s="2">
        <v>0</v>
      </c>
      <c r="V214" s="2">
        <f t="shared" si="22"/>
        <v>4034.9500000000007</v>
      </c>
      <c r="W214" s="2">
        <v>14379</v>
      </c>
    </row>
    <row r="215" spans="1:23" x14ac:dyDescent="0.25">
      <c r="A215" s="4" t="s">
        <v>397</v>
      </c>
      <c r="B215" s="2" t="s">
        <v>817</v>
      </c>
      <c r="C215" s="2">
        <f>6175.34+8106.62</f>
        <v>14281.96</v>
      </c>
      <c r="D215" s="2">
        <v>0</v>
      </c>
      <c r="E215" s="2">
        <v>915</v>
      </c>
      <c r="F215" s="2">
        <v>418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2384.3000000000002</v>
      </c>
      <c r="P215" s="2">
        <v>0</v>
      </c>
      <c r="Q215" s="2">
        <v>0</v>
      </c>
      <c r="R215" s="2">
        <f t="shared" si="21"/>
        <v>17999.259999999998</v>
      </c>
      <c r="S215" s="2">
        <v>0</v>
      </c>
      <c r="T215" s="2">
        <v>1645.16</v>
      </c>
      <c r="U215" s="2">
        <v>-185.9</v>
      </c>
      <c r="V215" s="2">
        <f t="shared" si="22"/>
        <v>1459.26</v>
      </c>
      <c r="W215" s="2">
        <v>16540</v>
      </c>
    </row>
    <row r="216" spans="1:23" x14ac:dyDescent="0.25">
      <c r="A216" s="4" t="s">
        <v>399</v>
      </c>
      <c r="B216" s="2" t="s">
        <v>818</v>
      </c>
      <c r="C216" s="2">
        <v>14305.8</v>
      </c>
      <c r="D216" s="2">
        <v>0</v>
      </c>
      <c r="E216" s="2">
        <v>915</v>
      </c>
      <c r="F216" s="2">
        <v>836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2384.3000000000002</v>
      </c>
      <c r="P216" s="2">
        <v>0</v>
      </c>
      <c r="Q216" s="2">
        <v>0</v>
      </c>
      <c r="R216" s="2">
        <f t="shared" si="21"/>
        <v>18441.099999999999</v>
      </c>
      <c r="S216" s="2">
        <f>2516.81-267.37</f>
        <v>2249.44</v>
      </c>
      <c r="T216" s="2">
        <v>1645.16</v>
      </c>
      <c r="U216" s="2">
        <v>0</v>
      </c>
      <c r="V216" s="2">
        <f t="shared" si="22"/>
        <v>3894.6000000000004</v>
      </c>
      <c r="W216" s="2">
        <v>14546.5</v>
      </c>
    </row>
    <row r="217" spans="1:23" x14ac:dyDescent="0.25">
      <c r="A217" s="4" t="s">
        <v>401</v>
      </c>
      <c r="B217" s="2" t="s">
        <v>819</v>
      </c>
      <c r="C217" s="2">
        <v>14199.5</v>
      </c>
      <c r="D217" s="2">
        <v>0</v>
      </c>
      <c r="E217" s="2">
        <v>915</v>
      </c>
      <c r="F217" s="2">
        <v>836</v>
      </c>
      <c r="G217" s="2">
        <v>0</v>
      </c>
      <c r="H217" s="2">
        <v>850.4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2083.81</v>
      </c>
      <c r="P217" s="2">
        <v>0</v>
      </c>
      <c r="Q217" s="2">
        <v>0</v>
      </c>
      <c r="R217" s="2">
        <f t="shared" si="21"/>
        <v>18884.710000000003</v>
      </c>
      <c r="S217" s="2">
        <v>2520.7399999999998</v>
      </c>
      <c r="T217" s="2">
        <v>1645.16</v>
      </c>
      <c r="U217" s="2">
        <v>142.81000000000313</v>
      </c>
      <c r="V217" s="2">
        <f t="shared" si="22"/>
        <v>4308.7100000000028</v>
      </c>
      <c r="W217" s="2">
        <v>14576</v>
      </c>
    </row>
    <row r="218" spans="1:23" x14ac:dyDescent="0.25">
      <c r="A218" s="4" t="s">
        <v>403</v>
      </c>
      <c r="B218" s="2" t="s">
        <v>820</v>
      </c>
      <c r="C218" s="2">
        <v>14306.1</v>
      </c>
      <c r="D218" s="2">
        <v>0</v>
      </c>
      <c r="E218" s="2">
        <v>915</v>
      </c>
      <c r="F218" s="2">
        <v>836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1299.96</v>
      </c>
      <c r="P218" s="2">
        <v>0</v>
      </c>
      <c r="Q218" s="2">
        <v>0</v>
      </c>
      <c r="R218" s="2">
        <f t="shared" si="21"/>
        <v>17357.060000000001</v>
      </c>
      <c r="S218" s="2">
        <v>2285.27</v>
      </c>
      <c r="T218" s="2">
        <v>1645.2</v>
      </c>
      <c r="U218" s="2">
        <v>9.0000000000145519E-2</v>
      </c>
      <c r="V218" s="2">
        <f t="shared" si="22"/>
        <v>3930.5600000000004</v>
      </c>
      <c r="W218" s="2">
        <v>13426.5</v>
      </c>
    </row>
    <row r="219" spans="1:23" x14ac:dyDescent="0.25">
      <c r="A219" s="4" t="s">
        <v>405</v>
      </c>
      <c r="B219" s="2" t="s">
        <v>821</v>
      </c>
      <c r="C219" s="2">
        <v>14305.8</v>
      </c>
      <c r="D219" s="2">
        <v>0</v>
      </c>
      <c r="E219" s="2">
        <v>915</v>
      </c>
      <c r="F219" s="2">
        <v>836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999.45</v>
      </c>
      <c r="P219" s="2">
        <v>1430.58</v>
      </c>
      <c r="Q219" s="2">
        <v>0</v>
      </c>
      <c r="R219" s="2">
        <f t="shared" si="21"/>
        <v>18486.830000000002</v>
      </c>
      <c r="S219" s="2">
        <v>2430.87</v>
      </c>
      <c r="T219" s="2">
        <v>1645.16</v>
      </c>
      <c r="U219" s="2">
        <v>-0.19999999999708962</v>
      </c>
      <c r="V219" s="2">
        <f t="shared" si="22"/>
        <v>4075.8300000000027</v>
      </c>
      <c r="W219" s="2">
        <v>14411</v>
      </c>
    </row>
    <row r="220" spans="1:23" x14ac:dyDescent="0.25">
      <c r="A220" s="11"/>
      <c r="B220" s="12"/>
      <c r="C220" s="12" t="s">
        <v>629</v>
      </c>
      <c r="D220" s="12" t="s">
        <v>629</v>
      </c>
      <c r="E220" s="12" t="s">
        <v>629</v>
      </c>
      <c r="F220" s="12" t="s">
        <v>629</v>
      </c>
      <c r="G220" s="12" t="s">
        <v>629</v>
      </c>
      <c r="H220" s="12" t="s">
        <v>629</v>
      </c>
      <c r="I220" s="12" t="s">
        <v>629</v>
      </c>
      <c r="J220" s="12" t="s">
        <v>629</v>
      </c>
      <c r="K220" s="12" t="s">
        <v>629</v>
      </c>
      <c r="L220" s="12" t="s">
        <v>629</v>
      </c>
      <c r="M220" s="12" t="s">
        <v>629</v>
      </c>
      <c r="N220" s="12" t="s">
        <v>629</v>
      </c>
      <c r="O220" s="12" t="s">
        <v>629</v>
      </c>
      <c r="P220" s="12" t="s">
        <v>629</v>
      </c>
      <c r="Q220" s="12" t="s">
        <v>629</v>
      </c>
      <c r="R220" s="12" t="s">
        <v>629</v>
      </c>
      <c r="S220" s="12" t="s">
        <v>629</v>
      </c>
      <c r="T220" s="12" t="s">
        <v>629</v>
      </c>
      <c r="U220" s="12" t="s">
        <v>629</v>
      </c>
      <c r="V220" s="12" t="s">
        <v>629</v>
      </c>
      <c r="W220" s="12" t="s">
        <v>629</v>
      </c>
    </row>
    <row r="221" spans="1:23" x14ac:dyDescent="0.25">
      <c r="A221" s="10" t="s">
        <v>822</v>
      </c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x14ac:dyDescent="0.25">
      <c r="A222" s="4" t="s">
        <v>408</v>
      </c>
      <c r="B222" s="2" t="s">
        <v>823</v>
      </c>
      <c r="C222" s="2">
        <v>14266.06</v>
      </c>
      <c r="D222" s="2">
        <v>0</v>
      </c>
      <c r="E222" s="2">
        <v>914</v>
      </c>
      <c r="F222" s="2">
        <v>836</v>
      </c>
      <c r="G222" s="2">
        <v>708.5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2384.3000000000002</v>
      </c>
      <c r="P222" s="2">
        <v>0</v>
      </c>
      <c r="Q222" s="2">
        <v>0</v>
      </c>
      <c r="R222" s="2">
        <f>SUM(C222:Q222)</f>
        <v>19108.859999999997</v>
      </c>
      <c r="S222" s="2">
        <v>2659.45</v>
      </c>
      <c r="T222" s="2">
        <v>1645.16</v>
      </c>
      <c r="U222" s="2">
        <v>6971.7499999999964</v>
      </c>
      <c r="V222" s="2">
        <f>SUM(S222:U222)</f>
        <v>11276.359999999997</v>
      </c>
      <c r="W222" s="2">
        <v>7832.5</v>
      </c>
    </row>
    <row r="223" spans="1:23" x14ac:dyDescent="0.25">
      <c r="A223" s="4" t="s">
        <v>410</v>
      </c>
      <c r="B223" s="2" t="s">
        <v>824</v>
      </c>
      <c r="C223" s="2">
        <v>11928.9</v>
      </c>
      <c r="D223" s="2">
        <v>400</v>
      </c>
      <c r="E223" s="2">
        <v>737</v>
      </c>
      <c r="F223" s="2">
        <v>675</v>
      </c>
      <c r="G223" s="2">
        <v>566.79999999999995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1988.15</v>
      </c>
      <c r="P223" s="2">
        <v>0</v>
      </c>
      <c r="Q223" s="2">
        <v>0</v>
      </c>
      <c r="R223" s="2">
        <f t="shared" ref="R223:R262" si="23">SUM(C223:Q223)</f>
        <v>16295.849999999999</v>
      </c>
      <c r="S223" s="2">
        <v>2058.59</v>
      </c>
      <c r="T223" s="2">
        <v>1371.82</v>
      </c>
      <c r="U223" s="2">
        <v>99.93999999999869</v>
      </c>
      <c r="V223" s="2">
        <f t="shared" ref="V223:V262" si="24">SUM(S223:U223)</f>
        <v>3530.3499999999985</v>
      </c>
      <c r="W223" s="2">
        <v>12765.5</v>
      </c>
    </row>
    <row r="224" spans="1:23" x14ac:dyDescent="0.25">
      <c r="A224" s="4" t="s">
        <v>412</v>
      </c>
      <c r="B224" s="2" t="s">
        <v>825</v>
      </c>
      <c r="C224" s="2">
        <v>14305.8</v>
      </c>
      <c r="D224" s="2">
        <v>0</v>
      </c>
      <c r="E224" s="2">
        <v>915</v>
      </c>
      <c r="F224" s="2">
        <v>836</v>
      </c>
      <c r="G224" s="2">
        <v>566.79999999999995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2384.3000000000002</v>
      </c>
      <c r="P224" s="2">
        <v>0</v>
      </c>
      <c r="Q224" s="2">
        <v>0</v>
      </c>
      <c r="R224" s="2">
        <f t="shared" si="23"/>
        <v>19007.899999999998</v>
      </c>
      <c r="S224" s="2">
        <f>2637.89-129.15</f>
        <v>2508.7399999999998</v>
      </c>
      <c r="T224" s="2">
        <v>1645.16</v>
      </c>
      <c r="U224" s="2">
        <v>0</v>
      </c>
      <c r="V224" s="2">
        <f t="shared" si="24"/>
        <v>4153.8999999999996</v>
      </c>
      <c r="W224" s="2">
        <v>14854</v>
      </c>
    </row>
    <row r="225" spans="1:23" x14ac:dyDescent="0.25">
      <c r="A225" s="4" t="s">
        <v>414</v>
      </c>
      <c r="B225" s="2" t="s">
        <v>826</v>
      </c>
      <c r="C225" s="2">
        <v>14305.8</v>
      </c>
      <c r="D225" s="2">
        <v>0</v>
      </c>
      <c r="E225" s="2">
        <v>915</v>
      </c>
      <c r="F225" s="2">
        <v>836</v>
      </c>
      <c r="G225" s="2">
        <v>283.39999999999998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2384.3000000000002</v>
      </c>
      <c r="P225" s="2">
        <v>0</v>
      </c>
      <c r="Q225" s="2">
        <v>0</v>
      </c>
      <c r="R225" s="2">
        <f t="shared" si="23"/>
        <v>18724.5</v>
      </c>
      <c r="S225" s="2">
        <v>2577.35</v>
      </c>
      <c r="T225" s="2">
        <v>1645.16</v>
      </c>
      <c r="U225" s="2">
        <v>787.98999999999978</v>
      </c>
      <c r="V225" s="2">
        <f t="shared" si="24"/>
        <v>5010.5</v>
      </c>
      <c r="W225" s="2">
        <v>13714</v>
      </c>
    </row>
    <row r="226" spans="1:23" x14ac:dyDescent="0.25">
      <c r="A226" s="4" t="s">
        <v>416</v>
      </c>
      <c r="B226" s="2" t="s">
        <v>827</v>
      </c>
      <c r="C226" s="2">
        <v>15255</v>
      </c>
      <c r="D226" s="2">
        <v>400</v>
      </c>
      <c r="E226" s="2">
        <v>1046</v>
      </c>
      <c r="F226" s="2">
        <v>886</v>
      </c>
      <c r="G226" s="2">
        <v>283.39999999999998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2542.5</v>
      </c>
      <c r="P226" s="2">
        <v>0</v>
      </c>
      <c r="Q226" s="2">
        <v>0</v>
      </c>
      <c r="R226" s="2">
        <f t="shared" si="23"/>
        <v>20412.900000000001</v>
      </c>
      <c r="S226" s="2">
        <v>2937.99</v>
      </c>
      <c r="T226" s="2">
        <v>1754.32</v>
      </c>
      <c r="U226" s="2">
        <v>6732.090000000002</v>
      </c>
      <c r="V226" s="2">
        <f t="shared" si="24"/>
        <v>11424.400000000001</v>
      </c>
      <c r="W226" s="2">
        <v>8988.5</v>
      </c>
    </row>
    <row r="227" spans="1:23" x14ac:dyDescent="0.25">
      <c r="A227" s="4" t="s">
        <v>418</v>
      </c>
      <c r="B227" s="2" t="s">
        <v>828</v>
      </c>
      <c r="C227" s="2">
        <v>14305.8</v>
      </c>
      <c r="D227" s="2">
        <v>0</v>
      </c>
      <c r="E227" s="2">
        <v>915</v>
      </c>
      <c r="F227" s="2">
        <v>836</v>
      </c>
      <c r="G227" s="2">
        <v>283.39999999999998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2384.3000000000002</v>
      </c>
      <c r="P227" s="2">
        <v>0</v>
      </c>
      <c r="Q227" s="2">
        <v>0</v>
      </c>
      <c r="R227" s="2">
        <f t="shared" si="23"/>
        <v>18724.5</v>
      </c>
      <c r="S227" s="2">
        <v>2577.35</v>
      </c>
      <c r="T227" s="2">
        <v>1645.16</v>
      </c>
      <c r="U227" s="2">
        <v>3550.99</v>
      </c>
      <c r="V227" s="2">
        <f t="shared" si="24"/>
        <v>7773.5</v>
      </c>
      <c r="W227" s="2">
        <v>10951</v>
      </c>
    </row>
    <row r="228" spans="1:23" x14ac:dyDescent="0.25">
      <c r="A228" s="4" t="s">
        <v>420</v>
      </c>
      <c r="B228" s="2" t="s">
        <v>829</v>
      </c>
      <c r="C228" s="2">
        <v>14305.8</v>
      </c>
      <c r="D228" s="2">
        <v>0</v>
      </c>
      <c r="E228" s="2">
        <v>915</v>
      </c>
      <c r="F228" s="2">
        <v>836</v>
      </c>
      <c r="G228" s="2">
        <v>283.39999999999998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2384.3000000000002</v>
      </c>
      <c r="P228" s="2">
        <v>0</v>
      </c>
      <c r="Q228" s="2">
        <v>0</v>
      </c>
      <c r="R228" s="2">
        <f t="shared" si="23"/>
        <v>18724.5</v>
      </c>
      <c r="S228" s="2">
        <f>2577.35-127.02</f>
        <v>2450.33</v>
      </c>
      <c r="T228" s="2">
        <v>1645.16</v>
      </c>
      <c r="U228" s="2">
        <v>0.01</v>
      </c>
      <c r="V228" s="2">
        <f t="shared" si="24"/>
        <v>4095.5</v>
      </c>
      <c r="W228" s="2">
        <v>14629</v>
      </c>
    </row>
    <row r="229" spans="1:23" x14ac:dyDescent="0.25">
      <c r="A229" s="4" t="s">
        <v>422</v>
      </c>
      <c r="B229" s="2" t="s">
        <v>830</v>
      </c>
      <c r="C229" s="2">
        <v>14305.8</v>
      </c>
      <c r="D229" s="2">
        <v>0</v>
      </c>
      <c r="E229" s="2">
        <v>915</v>
      </c>
      <c r="F229" s="2">
        <v>836</v>
      </c>
      <c r="G229" s="2">
        <v>283.39999999999998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2384.3000000000002</v>
      </c>
      <c r="P229" s="2">
        <v>0</v>
      </c>
      <c r="Q229" s="2">
        <v>0</v>
      </c>
      <c r="R229" s="2">
        <f t="shared" si="23"/>
        <v>18724.5</v>
      </c>
      <c r="S229" s="2">
        <v>2577.35</v>
      </c>
      <c r="T229" s="2">
        <v>1645.16</v>
      </c>
      <c r="U229" s="2">
        <v>7783.99</v>
      </c>
      <c r="V229" s="2">
        <f t="shared" si="24"/>
        <v>12006.5</v>
      </c>
      <c r="W229" s="2">
        <v>6718</v>
      </c>
    </row>
    <row r="230" spans="1:23" x14ac:dyDescent="0.25">
      <c r="A230" s="4" t="s">
        <v>424</v>
      </c>
      <c r="B230" s="2" t="s">
        <v>831</v>
      </c>
      <c r="C230" s="2">
        <v>11441.7</v>
      </c>
      <c r="D230" s="2">
        <v>0</v>
      </c>
      <c r="E230" s="2">
        <v>784</v>
      </c>
      <c r="F230" s="2">
        <v>499</v>
      </c>
      <c r="G230" s="2">
        <v>283.39999999999998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1906.95</v>
      </c>
      <c r="P230" s="2">
        <v>0</v>
      </c>
      <c r="Q230" s="2">
        <v>0</v>
      </c>
      <c r="R230" s="2">
        <f t="shared" si="23"/>
        <v>14915.050000000001</v>
      </c>
      <c r="S230" s="2">
        <v>1767.05</v>
      </c>
      <c r="T230" s="2">
        <v>1315.8</v>
      </c>
      <c r="U230" s="2">
        <v>227.70000000000073</v>
      </c>
      <c r="V230" s="2">
        <f t="shared" si="24"/>
        <v>3310.5500000000006</v>
      </c>
      <c r="W230" s="2">
        <v>11604.5</v>
      </c>
    </row>
    <row r="231" spans="1:23" x14ac:dyDescent="0.25">
      <c r="A231" s="4" t="s">
        <v>426</v>
      </c>
      <c r="B231" s="2" t="s">
        <v>832</v>
      </c>
      <c r="C231" s="2">
        <v>13828.94</v>
      </c>
      <c r="D231" s="2">
        <v>0</v>
      </c>
      <c r="E231" s="2">
        <v>915</v>
      </c>
      <c r="F231" s="2">
        <v>836</v>
      </c>
      <c r="G231" s="2">
        <v>283.39999999999998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2384.3000000000002</v>
      </c>
      <c r="P231" s="2">
        <v>0</v>
      </c>
      <c r="Q231" s="2">
        <v>0</v>
      </c>
      <c r="R231" s="2">
        <f t="shared" si="23"/>
        <v>18247.64</v>
      </c>
      <c r="S231" s="2">
        <v>2475.4899999999998</v>
      </c>
      <c r="T231" s="2">
        <v>1645.16</v>
      </c>
      <c r="U231" s="2">
        <v>4838.99</v>
      </c>
      <c r="V231" s="2">
        <f t="shared" si="24"/>
        <v>8959.64</v>
      </c>
      <c r="W231" s="2">
        <v>9288</v>
      </c>
    </row>
    <row r="232" spans="1:23" x14ac:dyDescent="0.25">
      <c r="A232" s="4" t="s">
        <v>428</v>
      </c>
      <c r="B232" s="2" t="s">
        <v>833</v>
      </c>
      <c r="C232" s="2">
        <v>14305.8</v>
      </c>
      <c r="D232" s="2">
        <v>0</v>
      </c>
      <c r="E232" s="2">
        <v>915</v>
      </c>
      <c r="F232" s="2">
        <v>836</v>
      </c>
      <c r="G232" s="2">
        <v>283.39999999999998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2384.3000000000002</v>
      </c>
      <c r="P232" s="2">
        <v>0</v>
      </c>
      <c r="Q232" s="2">
        <v>0</v>
      </c>
      <c r="R232" s="2">
        <f t="shared" si="23"/>
        <v>18724.5</v>
      </c>
      <c r="S232" s="2">
        <v>2577.35</v>
      </c>
      <c r="T232" s="2">
        <v>1645.16</v>
      </c>
      <c r="U232" s="2">
        <v>4963.49</v>
      </c>
      <c r="V232" s="2">
        <f t="shared" si="24"/>
        <v>9186</v>
      </c>
      <c r="W232" s="2">
        <v>9538.5</v>
      </c>
    </row>
    <row r="233" spans="1:23" x14ac:dyDescent="0.25">
      <c r="A233" s="4" t="s">
        <v>430</v>
      </c>
      <c r="B233" s="2" t="s">
        <v>834</v>
      </c>
      <c r="C233" s="2">
        <v>14305.8</v>
      </c>
      <c r="D233" s="2">
        <v>0</v>
      </c>
      <c r="E233" s="2">
        <v>915</v>
      </c>
      <c r="F233" s="2">
        <v>836</v>
      </c>
      <c r="G233" s="2">
        <v>283.39999999999998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2384.3000000000002</v>
      </c>
      <c r="P233" s="2">
        <v>0</v>
      </c>
      <c r="Q233" s="2">
        <v>0</v>
      </c>
      <c r="R233" s="2">
        <f t="shared" si="23"/>
        <v>18724.5</v>
      </c>
      <c r="S233" s="2">
        <v>2577.35</v>
      </c>
      <c r="T233" s="2">
        <v>1645.16</v>
      </c>
      <c r="U233" s="2">
        <v>7014.99</v>
      </c>
      <c r="V233" s="2">
        <f t="shared" si="24"/>
        <v>11237.5</v>
      </c>
      <c r="W233" s="2">
        <v>7487</v>
      </c>
    </row>
    <row r="234" spans="1:23" x14ac:dyDescent="0.25">
      <c r="A234" s="4" t="s">
        <v>432</v>
      </c>
      <c r="B234" s="2" t="s">
        <v>835</v>
      </c>
      <c r="C234" s="2">
        <v>14936.7</v>
      </c>
      <c r="D234" s="2">
        <v>0</v>
      </c>
      <c r="E234" s="2">
        <v>881</v>
      </c>
      <c r="F234" s="2">
        <v>881</v>
      </c>
      <c r="G234" s="2">
        <v>283.39999999999998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2489.4499999999998</v>
      </c>
      <c r="P234" s="2">
        <v>0</v>
      </c>
      <c r="Q234" s="2">
        <v>0</v>
      </c>
      <c r="R234" s="2">
        <f t="shared" si="23"/>
        <v>19471.550000000003</v>
      </c>
      <c r="S234" s="2">
        <v>2736.92</v>
      </c>
      <c r="T234" s="2">
        <v>1717.72</v>
      </c>
      <c r="U234" s="2">
        <v>1304.4100000000035</v>
      </c>
      <c r="V234" s="2">
        <f t="shared" si="24"/>
        <v>5759.0500000000038</v>
      </c>
      <c r="W234" s="2">
        <v>13712.5</v>
      </c>
    </row>
    <row r="235" spans="1:23" x14ac:dyDescent="0.25">
      <c r="A235" s="4" t="s">
        <v>434</v>
      </c>
      <c r="B235" s="2" t="s">
        <v>836</v>
      </c>
      <c r="C235" s="2">
        <v>14305.8</v>
      </c>
      <c r="D235" s="2">
        <v>0</v>
      </c>
      <c r="E235" s="2">
        <v>915</v>
      </c>
      <c r="F235" s="2">
        <v>836</v>
      </c>
      <c r="G235" s="2">
        <v>283.39999999999998</v>
      </c>
      <c r="H235" s="2">
        <v>0</v>
      </c>
      <c r="I235" s="2">
        <v>476.86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2384.3000000000002</v>
      </c>
      <c r="P235" s="2">
        <v>0</v>
      </c>
      <c r="Q235" s="2">
        <v>0</v>
      </c>
      <c r="R235" s="2">
        <f t="shared" si="23"/>
        <v>19201.359999999997</v>
      </c>
      <c r="S235" s="2">
        <v>2679.21</v>
      </c>
      <c r="T235" s="2">
        <v>1645.16</v>
      </c>
      <c r="U235" s="2">
        <v>2085.489999999998</v>
      </c>
      <c r="V235" s="2">
        <f t="shared" si="24"/>
        <v>6409.8599999999979</v>
      </c>
      <c r="W235" s="2">
        <v>12791.5</v>
      </c>
    </row>
    <row r="236" spans="1:23" x14ac:dyDescent="0.25">
      <c r="A236" s="4" t="s">
        <v>436</v>
      </c>
      <c r="B236" s="2" t="s">
        <v>837</v>
      </c>
      <c r="C236" s="2">
        <v>14305.8</v>
      </c>
      <c r="D236" s="2">
        <v>0</v>
      </c>
      <c r="E236" s="2">
        <v>915</v>
      </c>
      <c r="F236" s="2">
        <v>836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2384.3000000000002</v>
      </c>
      <c r="P236" s="2">
        <v>0</v>
      </c>
      <c r="Q236" s="2">
        <v>0</v>
      </c>
      <c r="R236" s="2">
        <f t="shared" si="23"/>
        <v>18441.099999999999</v>
      </c>
      <c r="S236" s="2">
        <v>2516.81</v>
      </c>
      <c r="T236" s="2">
        <v>1645.16</v>
      </c>
      <c r="U236" s="2">
        <v>8443.6299999999974</v>
      </c>
      <c r="V236" s="2">
        <f t="shared" si="24"/>
        <v>12605.599999999999</v>
      </c>
      <c r="W236" s="2">
        <v>5835.5</v>
      </c>
    </row>
    <row r="237" spans="1:23" x14ac:dyDescent="0.25">
      <c r="A237" s="4" t="s">
        <v>438</v>
      </c>
      <c r="B237" s="2" t="s">
        <v>838</v>
      </c>
      <c r="C237" s="2">
        <v>15983.1</v>
      </c>
      <c r="D237" s="2">
        <v>0</v>
      </c>
      <c r="E237" s="2">
        <v>1093</v>
      </c>
      <c r="F237" s="2">
        <v>899</v>
      </c>
      <c r="G237" s="2">
        <v>0</v>
      </c>
      <c r="H237" s="2">
        <v>3551.8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2663.85</v>
      </c>
      <c r="P237" s="2">
        <v>0</v>
      </c>
      <c r="Q237" s="2">
        <v>0</v>
      </c>
      <c r="R237" s="2">
        <f t="shared" si="23"/>
        <v>24190.749999999996</v>
      </c>
      <c r="S237" s="2">
        <v>3534.55</v>
      </c>
      <c r="T237" s="2">
        <v>1838.06</v>
      </c>
      <c r="U237" s="2">
        <v>8435.1399999999958</v>
      </c>
      <c r="V237" s="2">
        <f t="shared" si="24"/>
        <v>13807.749999999996</v>
      </c>
      <c r="W237" s="2">
        <v>10383</v>
      </c>
    </row>
    <row r="238" spans="1:23" x14ac:dyDescent="0.25">
      <c r="A238" s="4" t="s">
        <v>440</v>
      </c>
      <c r="B238" s="2" t="s">
        <v>839</v>
      </c>
      <c r="C238" s="2">
        <v>14305.8</v>
      </c>
      <c r="D238" s="2">
        <v>0</v>
      </c>
      <c r="E238" s="2">
        <v>915</v>
      </c>
      <c r="F238" s="2">
        <v>836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2384.3000000000002</v>
      </c>
      <c r="P238" s="2">
        <v>0</v>
      </c>
      <c r="Q238" s="2">
        <v>0</v>
      </c>
      <c r="R238" s="2">
        <f t="shared" si="23"/>
        <v>18441.099999999999</v>
      </c>
      <c r="S238" s="2">
        <v>2516.81</v>
      </c>
      <c r="T238" s="2">
        <v>1645.16</v>
      </c>
      <c r="U238" s="2">
        <v>2992.1299999999974</v>
      </c>
      <c r="V238" s="2">
        <f t="shared" si="24"/>
        <v>7154.0999999999976</v>
      </c>
      <c r="W238" s="2">
        <v>11287</v>
      </c>
    </row>
    <row r="239" spans="1:23" x14ac:dyDescent="0.25">
      <c r="A239" s="4" t="s">
        <v>442</v>
      </c>
      <c r="B239" s="2" t="s">
        <v>840</v>
      </c>
      <c r="C239" s="2">
        <v>14305.8</v>
      </c>
      <c r="D239" s="2">
        <v>0</v>
      </c>
      <c r="E239" s="2">
        <v>915</v>
      </c>
      <c r="F239" s="2">
        <v>836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2384.3000000000002</v>
      </c>
      <c r="P239" s="2">
        <v>0</v>
      </c>
      <c r="Q239" s="2">
        <v>0</v>
      </c>
      <c r="R239" s="2">
        <f t="shared" si="23"/>
        <v>18441.099999999999</v>
      </c>
      <c r="S239" s="2">
        <f>2516.81-123.87</f>
        <v>2392.94</v>
      </c>
      <c r="T239" s="2">
        <v>1645.16</v>
      </c>
      <c r="U239" s="2">
        <v>0</v>
      </c>
      <c r="V239" s="2">
        <f t="shared" si="24"/>
        <v>4038.1000000000004</v>
      </c>
      <c r="W239" s="2">
        <v>14403</v>
      </c>
    </row>
    <row r="240" spans="1:23" x14ac:dyDescent="0.25">
      <c r="A240" s="4" t="s">
        <v>444</v>
      </c>
      <c r="B240" s="2" t="s">
        <v>841</v>
      </c>
      <c r="C240" s="2">
        <v>14305.8</v>
      </c>
      <c r="D240" s="2">
        <v>0</v>
      </c>
      <c r="E240" s="2">
        <v>915</v>
      </c>
      <c r="F240" s="2">
        <v>836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2384.3000000000002</v>
      </c>
      <c r="P240" s="2">
        <v>0</v>
      </c>
      <c r="Q240" s="2">
        <v>0</v>
      </c>
      <c r="R240" s="2">
        <f t="shared" si="23"/>
        <v>18441.099999999999</v>
      </c>
      <c r="S240" s="2">
        <v>2516.81</v>
      </c>
      <c r="T240" s="2">
        <v>1645.16</v>
      </c>
      <c r="U240" s="2">
        <v>3480.1299999999974</v>
      </c>
      <c r="V240" s="2">
        <f t="shared" si="24"/>
        <v>7642.0999999999976</v>
      </c>
      <c r="W240" s="2">
        <v>10799</v>
      </c>
    </row>
    <row r="241" spans="1:23" x14ac:dyDescent="0.25">
      <c r="A241" s="4" t="s">
        <v>446</v>
      </c>
      <c r="B241" s="2" t="s">
        <v>842</v>
      </c>
      <c r="C241" s="2">
        <v>14305.8</v>
      </c>
      <c r="D241" s="2">
        <v>0</v>
      </c>
      <c r="E241" s="2">
        <v>915</v>
      </c>
      <c r="F241" s="2">
        <v>836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2384.3000000000002</v>
      </c>
      <c r="P241" s="2">
        <v>0</v>
      </c>
      <c r="Q241" s="2">
        <v>0</v>
      </c>
      <c r="R241" s="2">
        <f t="shared" si="23"/>
        <v>18441.099999999999</v>
      </c>
      <c r="S241" s="2">
        <v>2516.81</v>
      </c>
      <c r="T241" s="2">
        <v>1645.16</v>
      </c>
      <c r="U241" s="2">
        <v>6446.1299999999974</v>
      </c>
      <c r="V241" s="2">
        <f t="shared" si="24"/>
        <v>10608.099999999999</v>
      </c>
      <c r="W241" s="2">
        <v>7833</v>
      </c>
    </row>
    <row r="242" spans="1:23" x14ac:dyDescent="0.25">
      <c r="A242" s="4" t="s">
        <v>448</v>
      </c>
      <c r="B242" s="2" t="s">
        <v>843</v>
      </c>
      <c r="C242" s="2">
        <v>11928.9</v>
      </c>
      <c r="D242" s="2">
        <v>200</v>
      </c>
      <c r="E242" s="2">
        <v>737</v>
      </c>
      <c r="F242" s="2">
        <v>675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1988.15</v>
      </c>
      <c r="P242" s="2">
        <v>0</v>
      </c>
      <c r="Q242" s="2">
        <v>0</v>
      </c>
      <c r="R242" s="2">
        <f t="shared" si="23"/>
        <v>15529.05</v>
      </c>
      <c r="S242" s="2">
        <v>1894.81</v>
      </c>
      <c r="T242" s="2">
        <v>1371.82</v>
      </c>
      <c r="U242" s="2">
        <v>407.41999999999825</v>
      </c>
      <c r="V242" s="2">
        <f t="shared" si="24"/>
        <v>3674.0499999999984</v>
      </c>
      <c r="W242" s="2">
        <v>11855</v>
      </c>
    </row>
    <row r="243" spans="1:23" x14ac:dyDescent="0.25">
      <c r="A243" s="4" t="s">
        <v>450</v>
      </c>
      <c r="B243" s="2" t="s">
        <v>844</v>
      </c>
      <c r="C243" s="2">
        <v>14305.8</v>
      </c>
      <c r="D243" s="2">
        <v>0</v>
      </c>
      <c r="E243" s="2">
        <v>915</v>
      </c>
      <c r="F243" s="2">
        <v>836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2384.3000000000002</v>
      </c>
      <c r="P243" s="2">
        <v>0</v>
      </c>
      <c r="Q243" s="2">
        <v>0</v>
      </c>
      <c r="R243" s="2">
        <f t="shared" si="23"/>
        <v>18441.099999999999</v>
      </c>
      <c r="S243" s="2">
        <v>2516.81</v>
      </c>
      <c r="T243" s="2">
        <v>1645.16</v>
      </c>
      <c r="U243" s="2">
        <v>1206.6299999999974</v>
      </c>
      <c r="V243" s="2">
        <f t="shared" si="24"/>
        <v>5368.5999999999976</v>
      </c>
      <c r="W243" s="2">
        <v>13072.5</v>
      </c>
    </row>
    <row r="244" spans="1:23" x14ac:dyDescent="0.25">
      <c r="A244" s="4" t="s">
        <v>452</v>
      </c>
      <c r="B244" s="2" t="s">
        <v>845</v>
      </c>
      <c r="C244" s="2">
        <v>14305.8</v>
      </c>
      <c r="D244" s="2">
        <v>0</v>
      </c>
      <c r="E244" s="2">
        <v>915</v>
      </c>
      <c r="F244" s="2">
        <v>836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2384.3000000000002</v>
      </c>
      <c r="P244" s="2">
        <v>0</v>
      </c>
      <c r="Q244" s="2">
        <v>0</v>
      </c>
      <c r="R244" s="2">
        <f t="shared" si="23"/>
        <v>18441.099999999999</v>
      </c>
      <c r="S244" s="2">
        <v>2516.81</v>
      </c>
      <c r="T244" s="2">
        <v>1645.16</v>
      </c>
      <c r="U244" s="2">
        <v>1418.6299999999974</v>
      </c>
      <c r="V244" s="2">
        <f t="shared" si="24"/>
        <v>5580.5999999999976</v>
      </c>
      <c r="W244" s="2">
        <v>12860.5</v>
      </c>
    </row>
    <row r="245" spans="1:23" x14ac:dyDescent="0.25">
      <c r="A245" s="4" t="s">
        <v>454</v>
      </c>
      <c r="B245" s="2" t="s">
        <v>846</v>
      </c>
      <c r="C245" s="2">
        <v>14305.8</v>
      </c>
      <c r="D245" s="2">
        <v>0</v>
      </c>
      <c r="E245" s="2">
        <v>836</v>
      </c>
      <c r="F245" s="2">
        <v>915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2384.3000000000002</v>
      </c>
      <c r="P245" s="2">
        <v>0</v>
      </c>
      <c r="Q245" s="2">
        <v>0</v>
      </c>
      <c r="R245" s="2">
        <f t="shared" si="23"/>
        <v>18441.099999999999</v>
      </c>
      <c r="S245" s="2">
        <v>2516.81</v>
      </c>
      <c r="T245" s="2">
        <v>1645.16</v>
      </c>
      <c r="U245" s="2">
        <v>1685.1299999999974</v>
      </c>
      <c r="V245" s="2">
        <f t="shared" si="24"/>
        <v>5847.0999999999976</v>
      </c>
      <c r="W245" s="2">
        <v>12594</v>
      </c>
    </row>
    <row r="246" spans="1:23" x14ac:dyDescent="0.25">
      <c r="A246" s="4" t="s">
        <v>456</v>
      </c>
      <c r="B246" s="2" t="s">
        <v>847</v>
      </c>
      <c r="C246" s="2">
        <v>14305.8</v>
      </c>
      <c r="D246" s="2">
        <v>0</v>
      </c>
      <c r="E246" s="2">
        <v>915</v>
      </c>
      <c r="F246" s="2">
        <v>836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2384.3000000000002</v>
      </c>
      <c r="P246" s="2">
        <v>953.72</v>
      </c>
      <c r="Q246" s="2">
        <v>0</v>
      </c>
      <c r="R246" s="2">
        <f t="shared" si="23"/>
        <v>19394.82</v>
      </c>
      <c r="S246" s="2">
        <v>2624.81</v>
      </c>
      <c r="T246" s="2">
        <v>1645.16</v>
      </c>
      <c r="U246" s="2">
        <v>2868.8499999999985</v>
      </c>
      <c r="V246" s="2">
        <f t="shared" si="24"/>
        <v>7138.8199999999988</v>
      </c>
      <c r="W246" s="2">
        <v>12256</v>
      </c>
    </row>
    <row r="247" spans="1:23" x14ac:dyDescent="0.25">
      <c r="A247" s="4" t="s">
        <v>458</v>
      </c>
      <c r="B247" s="2" t="s">
        <v>848</v>
      </c>
      <c r="C247" s="2">
        <v>7152.9</v>
      </c>
      <c r="D247" s="2">
        <v>0</v>
      </c>
      <c r="E247" s="2">
        <v>457.5</v>
      </c>
      <c r="F247" s="2">
        <v>418</v>
      </c>
      <c r="G247" s="2">
        <v>0</v>
      </c>
      <c r="H247" s="2">
        <v>0</v>
      </c>
      <c r="I247" s="2">
        <v>0</v>
      </c>
      <c r="J247" s="2">
        <v>0</v>
      </c>
      <c r="K247" s="2">
        <v>4039</v>
      </c>
      <c r="L247" s="2">
        <v>1010.94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f t="shared" si="23"/>
        <v>13078.34</v>
      </c>
      <c r="S247" s="2">
        <f>1866.49+215.94</f>
        <v>2082.4299999999998</v>
      </c>
      <c r="T247" s="2">
        <v>822.58</v>
      </c>
      <c r="U247" s="2">
        <v>-0.17000000000007276</v>
      </c>
      <c r="V247" s="2">
        <f t="shared" si="24"/>
        <v>2904.8399999999997</v>
      </c>
      <c r="W247" s="2">
        <v>10173.5</v>
      </c>
    </row>
    <row r="248" spans="1:23" x14ac:dyDescent="0.25">
      <c r="A248" s="4" t="s">
        <v>460</v>
      </c>
      <c r="B248" s="2" t="s">
        <v>849</v>
      </c>
      <c r="C248" s="2">
        <v>14305.8</v>
      </c>
      <c r="D248" s="2">
        <v>0</v>
      </c>
      <c r="E248" s="2">
        <v>915</v>
      </c>
      <c r="F248" s="2">
        <v>836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2384.3000000000002</v>
      </c>
      <c r="P248" s="2">
        <v>0</v>
      </c>
      <c r="Q248" s="2">
        <v>0</v>
      </c>
      <c r="R248" s="2">
        <f t="shared" si="23"/>
        <v>18441.099999999999</v>
      </c>
      <c r="S248" s="2">
        <f>2516.81-109.37</f>
        <v>2407.44</v>
      </c>
      <c r="T248" s="2">
        <v>1645.16</v>
      </c>
      <c r="U248" s="2">
        <v>0</v>
      </c>
      <c r="V248" s="2">
        <f t="shared" si="24"/>
        <v>4052.6000000000004</v>
      </c>
      <c r="W248" s="2">
        <v>14388.5</v>
      </c>
    </row>
    <row r="249" spans="1:23" x14ac:dyDescent="0.25">
      <c r="A249" s="4" t="s">
        <v>462</v>
      </c>
      <c r="B249" s="2" t="s">
        <v>850</v>
      </c>
      <c r="C249" s="2">
        <v>14305.8</v>
      </c>
      <c r="D249" s="2">
        <v>0</v>
      </c>
      <c r="E249" s="2">
        <v>915</v>
      </c>
      <c r="F249" s="2">
        <v>836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2384.3000000000002</v>
      </c>
      <c r="P249" s="2">
        <v>0</v>
      </c>
      <c r="Q249" s="2">
        <v>0</v>
      </c>
      <c r="R249" s="2">
        <f t="shared" si="23"/>
        <v>18441.099999999999</v>
      </c>
      <c r="S249" s="2">
        <v>2516.81</v>
      </c>
      <c r="T249" s="2">
        <v>1645.16</v>
      </c>
      <c r="U249" s="2">
        <v>1948.1299999999974</v>
      </c>
      <c r="V249" s="2">
        <f t="shared" si="24"/>
        <v>6110.0999999999976</v>
      </c>
      <c r="W249" s="2">
        <v>12331</v>
      </c>
    </row>
    <row r="250" spans="1:23" x14ac:dyDescent="0.25">
      <c r="A250" s="4" t="s">
        <v>464</v>
      </c>
      <c r="B250" s="2" t="s">
        <v>851</v>
      </c>
      <c r="C250" s="2">
        <v>14305.8</v>
      </c>
      <c r="D250" s="2">
        <v>0</v>
      </c>
      <c r="E250" s="2">
        <v>915</v>
      </c>
      <c r="F250" s="2">
        <v>836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2384.3000000000002</v>
      </c>
      <c r="P250" s="2">
        <v>0</v>
      </c>
      <c r="Q250" s="2">
        <v>0</v>
      </c>
      <c r="R250" s="2">
        <f t="shared" si="23"/>
        <v>18441.099999999999</v>
      </c>
      <c r="S250" s="2">
        <f>2516.81-96.37</f>
        <v>2420.44</v>
      </c>
      <c r="T250" s="2">
        <v>1645.16</v>
      </c>
      <c r="U250" s="2">
        <v>0</v>
      </c>
      <c r="V250" s="2">
        <f t="shared" si="24"/>
        <v>4065.6000000000004</v>
      </c>
      <c r="W250" s="2">
        <v>14375.5</v>
      </c>
    </row>
    <row r="251" spans="1:23" x14ac:dyDescent="0.25">
      <c r="A251" s="4" t="s">
        <v>466</v>
      </c>
      <c r="B251" s="2" t="s">
        <v>852</v>
      </c>
      <c r="C251" s="2">
        <v>14305.8</v>
      </c>
      <c r="D251" s="2">
        <v>0</v>
      </c>
      <c r="E251" s="2">
        <v>915</v>
      </c>
      <c r="F251" s="2">
        <v>836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2384.3000000000002</v>
      </c>
      <c r="P251" s="2">
        <v>0</v>
      </c>
      <c r="Q251" s="2">
        <v>0</v>
      </c>
      <c r="R251" s="2">
        <f t="shared" si="23"/>
        <v>18441.099999999999</v>
      </c>
      <c r="S251" s="2">
        <v>2516.81</v>
      </c>
      <c r="T251" s="2">
        <v>1645.16</v>
      </c>
      <c r="U251" s="2">
        <v>1959.6299999999974</v>
      </c>
      <c r="V251" s="2">
        <f t="shared" si="24"/>
        <v>6121.5999999999976</v>
      </c>
      <c r="W251" s="2">
        <v>12319.5</v>
      </c>
    </row>
    <row r="252" spans="1:23" x14ac:dyDescent="0.25">
      <c r="A252" s="4" t="s">
        <v>468</v>
      </c>
      <c r="B252" s="2" t="s">
        <v>853</v>
      </c>
      <c r="C252" s="2">
        <v>14305.8</v>
      </c>
      <c r="D252" s="2">
        <v>0</v>
      </c>
      <c r="E252" s="2">
        <v>915</v>
      </c>
      <c r="F252" s="2">
        <v>836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2364.6999999999998</v>
      </c>
      <c r="P252" s="2">
        <v>0</v>
      </c>
      <c r="Q252" s="2">
        <v>0</v>
      </c>
      <c r="R252" s="2">
        <f t="shared" si="23"/>
        <v>18421.5</v>
      </c>
      <c r="S252" s="2">
        <v>2512.62</v>
      </c>
      <c r="T252" s="2">
        <v>1645.16</v>
      </c>
      <c r="U252" s="2">
        <v>2043.7200000000012</v>
      </c>
      <c r="V252" s="2">
        <f t="shared" si="24"/>
        <v>6201.5000000000009</v>
      </c>
      <c r="W252" s="2">
        <v>12220</v>
      </c>
    </row>
    <row r="253" spans="1:23" x14ac:dyDescent="0.25">
      <c r="A253" s="4" t="s">
        <v>470</v>
      </c>
      <c r="B253" s="2" t="s">
        <v>854</v>
      </c>
      <c r="C253" s="2">
        <v>14305.8</v>
      </c>
      <c r="D253" s="2">
        <v>0</v>
      </c>
      <c r="E253" s="2">
        <v>915</v>
      </c>
      <c r="F253" s="2">
        <v>836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2181.8000000000002</v>
      </c>
      <c r="P253" s="2">
        <v>0</v>
      </c>
      <c r="Q253" s="2">
        <v>0</v>
      </c>
      <c r="R253" s="2">
        <f t="shared" si="23"/>
        <v>18238.599999999999</v>
      </c>
      <c r="S253" s="2">
        <v>2473.56</v>
      </c>
      <c r="T253" s="2">
        <v>1645.16</v>
      </c>
      <c r="U253" s="2">
        <v>-0.12000000000261934</v>
      </c>
      <c r="V253" s="2">
        <f t="shared" si="24"/>
        <v>4118.5999999999976</v>
      </c>
      <c r="W253" s="2">
        <v>14120</v>
      </c>
    </row>
    <row r="254" spans="1:23" x14ac:dyDescent="0.25">
      <c r="A254" s="4" t="s">
        <v>472</v>
      </c>
      <c r="B254" s="2" t="s">
        <v>855</v>
      </c>
      <c r="C254" s="2">
        <v>14305.8</v>
      </c>
      <c r="D254" s="2">
        <v>0</v>
      </c>
      <c r="E254" s="2">
        <v>915</v>
      </c>
      <c r="F254" s="2">
        <v>836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2181.8000000000002</v>
      </c>
      <c r="P254" s="2">
        <v>0</v>
      </c>
      <c r="Q254" s="2">
        <v>0</v>
      </c>
      <c r="R254" s="2">
        <f t="shared" si="23"/>
        <v>18238.599999999999</v>
      </c>
      <c r="S254" s="2">
        <v>2473.56</v>
      </c>
      <c r="T254" s="2">
        <v>1645.16</v>
      </c>
      <c r="U254" s="2">
        <v>142.87999999999738</v>
      </c>
      <c r="V254" s="2">
        <f t="shared" si="24"/>
        <v>4261.5999999999976</v>
      </c>
      <c r="W254" s="2">
        <v>13977</v>
      </c>
    </row>
    <row r="255" spans="1:23" x14ac:dyDescent="0.25">
      <c r="A255" s="4" t="s">
        <v>474</v>
      </c>
      <c r="B255" s="2" t="s">
        <v>856</v>
      </c>
      <c r="C255" s="2">
        <v>11928.9</v>
      </c>
      <c r="D255" s="2">
        <v>200</v>
      </c>
      <c r="E255" s="2">
        <v>737</v>
      </c>
      <c r="F255" s="2">
        <v>675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1585.07</v>
      </c>
      <c r="P255" s="2">
        <v>0</v>
      </c>
      <c r="Q255" s="2">
        <v>0</v>
      </c>
      <c r="R255" s="2">
        <f t="shared" si="23"/>
        <v>15125.97</v>
      </c>
      <c r="S255" s="2">
        <v>1808.71</v>
      </c>
      <c r="T255" s="2">
        <v>1371.82</v>
      </c>
      <c r="U255" s="2">
        <v>-6.0000000001309672E-2</v>
      </c>
      <c r="V255" s="2">
        <f t="shared" si="24"/>
        <v>3180.4699999999984</v>
      </c>
      <c r="W255" s="2">
        <v>11945.5</v>
      </c>
    </row>
    <row r="256" spans="1:23" x14ac:dyDescent="0.25">
      <c r="A256" s="4" t="s">
        <v>476</v>
      </c>
      <c r="B256" s="2" t="s">
        <v>857</v>
      </c>
      <c r="C256" s="2">
        <v>13775.1</v>
      </c>
      <c r="D256" s="2">
        <v>0</v>
      </c>
      <c r="E256" s="2">
        <v>815</v>
      </c>
      <c r="F256" s="2">
        <v>716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1251.71</v>
      </c>
      <c r="P256" s="2">
        <v>0</v>
      </c>
      <c r="Q256" s="2">
        <v>0</v>
      </c>
      <c r="R256" s="2">
        <f t="shared" si="23"/>
        <v>16557.810000000001</v>
      </c>
      <c r="S256" s="2">
        <v>2114.54</v>
      </c>
      <c r="T256" s="2">
        <v>1584.14</v>
      </c>
      <c r="U256" s="2">
        <v>0.13000000000101863</v>
      </c>
      <c r="V256" s="2">
        <f t="shared" si="24"/>
        <v>3698.8100000000013</v>
      </c>
      <c r="W256" s="2">
        <v>12859</v>
      </c>
    </row>
    <row r="257" spans="1:23" x14ac:dyDescent="0.25">
      <c r="A257" s="4" t="s">
        <v>478</v>
      </c>
      <c r="B257" s="2" t="s">
        <v>858</v>
      </c>
      <c r="C257" s="2">
        <v>14306.1</v>
      </c>
      <c r="D257" s="2">
        <v>0</v>
      </c>
      <c r="E257" s="2">
        <v>915</v>
      </c>
      <c r="F257" s="2">
        <v>836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1299.96</v>
      </c>
      <c r="P257" s="2">
        <v>0</v>
      </c>
      <c r="Q257" s="2">
        <v>0</v>
      </c>
      <c r="R257" s="2">
        <f t="shared" si="23"/>
        <v>17357.060000000001</v>
      </c>
      <c r="S257" s="2">
        <v>2285.27</v>
      </c>
      <c r="T257" s="2">
        <v>1645.2</v>
      </c>
      <c r="U257" s="2">
        <v>9.0000000000145519E-2</v>
      </c>
      <c r="V257" s="2">
        <f t="shared" si="24"/>
        <v>3930.5600000000004</v>
      </c>
      <c r="W257" s="2">
        <v>13426.5</v>
      </c>
    </row>
    <row r="258" spans="1:23" x14ac:dyDescent="0.25">
      <c r="A258" s="4" t="s">
        <v>480</v>
      </c>
      <c r="B258" s="2" t="s">
        <v>859</v>
      </c>
      <c r="C258" s="2">
        <v>14305.8</v>
      </c>
      <c r="D258" s="2">
        <v>0</v>
      </c>
      <c r="E258" s="2">
        <v>915</v>
      </c>
      <c r="F258" s="2">
        <v>836</v>
      </c>
      <c r="G258" s="2">
        <v>0</v>
      </c>
      <c r="H258" s="2">
        <v>1417.33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901.46</v>
      </c>
      <c r="P258" s="2">
        <v>0</v>
      </c>
      <c r="Q258" s="2">
        <v>0</v>
      </c>
      <c r="R258" s="2">
        <f t="shared" si="23"/>
        <v>18375.589999999997</v>
      </c>
      <c r="S258" s="2">
        <v>2396.86</v>
      </c>
      <c r="T258" s="2">
        <v>1645.16</v>
      </c>
      <c r="U258" s="2">
        <v>6.9999999996070983E-2</v>
      </c>
      <c r="V258" s="2">
        <f t="shared" si="24"/>
        <v>4042.0899999999965</v>
      </c>
      <c r="W258" s="2">
        <v>14333.5</v>
      </c>
    </row>
    <row r="259" spans="1:23" x14ac:dyDescent="0.25">
      <c r="A259" s="4" t="s">
        <v>482</v>
      </c>
      <c r="B259" s="2" t="s">
        <v>860</v>
      </c>
      <c r="C259" s="2">
        <v>14305.8</v>
      </c>
      <c r="D259" s="2">
        <v>0</v>
      </c>
      <c r="E259" s="2">
        <v>915</v>
      </c>
      <c r="F259" s="2">
        <v>836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698.96</v>
      </c>
      <c r="P259" s="2">
        <v>0</v>
      </c>
      <c r="Q259" s="2">
        <v>0</v>
      </c>
      <c r="R259" s="2">
        <f t="shared" si="23"/>
        <v>16755.759999999998</v>
      </c>
      <c r="S259" s="2">
        <v>2156.8200000000002</v>
      </c>
      <c r="T259" s="2">
        <v>1645.16</v>
      </c>
      <c r="U259" s="2">
        <v>0.27999999999883585</v>
      </c>
      <c r="V259" s="2">
        <f t="shared" si="24"/>
        <v>3802.2599999999993</v>
      </c>
      <c r="W259" s="2">
        <v>12953.5</v>
      </c>
    </row>
    <row r="260" spans="1:23" x14ac:dyDescent="0.25">
      <c r="A260" s="4" t="s">
        <v>484</v>
      </c>
      <c r="B260" s="2" t="s">
        <v>861</v>
      </c>
      <c r="C260" s="2">
        <v>14305.8</v>
      </c>
      <c r="D260" s="2">
        <v>0</v>
      </c>
      <c r="E260" s="2">
        <v>915</v>
      </c>
      <c r="F260" s="2">
        <v>836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600.97</v>
      </c>
      <c r="P260" s="2">
        <v>0</v>
      </c>
      <c r="Q260" s="2">
        <v>0</v>
      </c>
      <c r="R260" s="2">
        <f t="shared" si="23"/>
        <v>16657.77</v>
      </c>
      <c r="S260" s="2">
        <v>2135.89</v>
      </c>
      <c r="T260" s="2">
        <v>1645.16</v>
      </c>
      <c r="U260" s="2">
        <v>0.22000000000116415</v>
      </c>
      <c r="V260" s="2">
        <f t="shared" si="24"/>
        <v>3781.2700000000013</v>
      </c>
      <c r="W260" s="2">
        <v>12876.5</v>
      </c>
    </row>
    <row r="261" spans="1:23" x14ac:dyDescent="0.25">
      <c r="A261" s="4" t="s">
        <v>486</v>
      </c>
      <c r="B261" s="2" t="s">
        <v>862</v>
      </c>
      <c r="C261" s="2">
        <v>14305.8</v>
      </c>
      <c r="D261" s="2">
        <v>0</v>
      </c>
      <c r="E261" s="2">
        <v>815</v>
      </c>
      <c r="F261" s="2">
        <v>716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502.99</v>
      </c>
      <c r="P261" s="2">
        <v>0</v>
      </c>
      <c r="Q261" s="2">
        <v>0</v>
      </c>
      <c r="R261" s="2">
        <f t="shared" si="23"/>
        <v>16339.789999999999</v>
      </c>
      <c r="S261" s="2">
        <v>2067.98</v>
      </c>
      <c r="T261" s="2">
        <v>1645.16</v>
      </c>
      <c r="U261" s="2">
        <v>-0.35000000000218279</v>
      </c>
      <c r="V261" s="2">
        <f t="shared" si="24"/>
        <v>3712.7899999999981</v>
      </c>
      <c r="W261" s="2">
        <v>12627</v>
      </c>
    </row>
    <row r="262" spans="1:23" x14ac:dyDescent="0.25">
      <c r="A262" s="4" t="s">
        <v>488</v>
      </c>
      <c r="B262" s="2" t="s">
        <v>863</v>
      </c>
      <c r="C262" s="2">
        <v>11928.9</v>
      </c>
      <c r="D262" s="2">
        <v>400</v>
      </c>
      <c r="E262" s="2">
        <v>737</v>
      </c>
      <c r="F262" s="2">
        <v>675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332.27</v>
      </c>
      <c r="P262" s="2">
        <v>0</v>
      </c>
      <c r="Q262" s="2">
        <v>0</v>
      </c>
      <c r="R262" s="2">
        <f t="shared" si="23"/>
        <v>14073.17</v>
      </c>
      <c r="S262" s="2">
        <v>1583.83</v>
      </c>
      <c r="T262" s="2">
        <v>1371.82</v>
      </c>
      <c r="U262" s="2">
        <v>2.0000000000436557E-2</v>
      </c>
      <c r="V262" s="2">
        <f t="shared" si="24"/>
        <v>2955.67</v>
      </c>
      <c r="W262" s="2">
        <v>11117.5</v>
      </c>
    </row>
    <row r="263" spans="1:23" x14ac:dyDescent="0.25">
      <c r="A263" s="11"/>
      <c r="B263" s="12"/>
      <c r="C263" s="12" t="s">
        <v>629</v>
      </c>
      <c r="D263" s="12" t="s">
        <v>629</v>
      </c>
      <c r="E263" s="12" t="s">
        <v>629</v>
      </c>
      <c r="F263" s="12" t="s">
        <v>629</v>
      </c>
      <c r="G263" s="12" t="s">
        <v>629</v>
      </c>
      <c r="H263" s="12" t="s">
        <v>629</v>
      </c>
      <c r="I263" s="12" t="s">
        <v>629</v>
      </c>
      <c r="J263" s="12" t="s">
        <v>629</v>
      </c>
      <c r="K263" s="12" t="s">
        <v>629</v>
      </c>
      <c r="L263" s="12" t="s">
        <v>629</v>
      </c>
      <c r="M263" s="12" t="s">
        <v>629</v>
      </c>
      <c r="N263" s="12" t="s">
        <v>629</v>
      </c>
      <c r="O263" s="12" t="s">
        <v>629</v>
      </c>
      <c r="P263" s="12" t="s">
        <v>629</v>
      </c>
      <c r="Q263" s="12" t="s">
        <v>629</v>
      </c>
      <c r="R263" s="12" t="s">
        <v>629</v>
      </c>
      <c r="S263" s="12" t="s">
        <v>629</v>
      </c>
      <c r="T263" s="12" t="s">
        <v>629</v>
      </c>
      <c r="U263" s="12" t="s">
        <v>629</v>
      </c>
      <c r="V263" s="12" t="s">
        <v>629</v>
      </c>
      <c r="W263" s="12" t="s">
        <v>629</v>
      </c>
    </row>
    <row r="264" spans="1:23" x14ac:dyDescent="0.25">
      <c r="A264" s="10" t="s">
        <v>864</v>
      </c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x14ac:dyDescent="0.25">
      <c r="A265" s="4" t="s">
        <v>491</v>
      </c>
      <c r="B265" s="2" t="s">
        <v>865</v>
      </c>
      <c r="C265" s="2">
        <v>29713.8</v>
      </c>
      <c r="D265" s="2">
        <v>0</v>
      </c>
      <c r="E265" s="2">
        <v>1465</v>
      </c>
      <c r="F265" s="2">
        <v>1107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4952.3</v>
      </c>
      <c r="P265" s="2">
        <v>0</v>
      </c>
      <c r="Q265" s="2">
        <v>0</v>
      </c>
      <c r="R265" s="2">
        <f>SUM(C265:Q265)</f>
        <v>37238.1</v>
      </c>
      <c r="S265" s="2">
        <v>6767.81</v>
      </c>
      <c r="T265" s="2">
        <v>3417.08</v>
      </c>
      <c r="U265" s="2">
        <v>-0.29000000000087311</v>
      </c>
      <c r="V265" s="2">
        <f>SUM(S265:U265)</f>
        <v>10184.599999999999</v>
      </c>
      <c r="W265" s="2">
        <v>27053.5</v>
      </c>
    </row>
    <row r="266" spans="1:23" x14ac:dyDescent="0.25">
      <c r="A266" s="11"/>
      <c r="B266" s="12"/>
      <c r="C266" s="12" t="s">
        <v>629</v>
      </c>
      <c r="D266" s="12" t="s">
        <v>629</v>
      </c>
      <c r="E266" s="12" t="s">
        <v>629</v>
      </c>
      <c r="F266" s="12" t="s">
        <v>629</v>
      </c>
      <c r="G266" s="12" t="s">
        <v>629</v>
      </c>
      <c r="H266" s="12" t="s">
        <v>629</v>
      </c>
      <c r="I266" s="12" t="s">
        <v>629</v>
      </c>
      <c r="J266" s="12" t="s">
        <v>629</v>
      </c>
      <c r="K266" s="12" t="s">
        <v>629</v>
      </c>
      <c r="L266" s="12" t="s">
        <v>629</v>
      </c>
      <c r="M266" s="12" t="s">
        <v>629</v>
      </c>
      <c r="N266" s="12" t="s">
        <v>629</v>
      </c>
      <c r="O266" s="12" t="s">
        <v>629</v>
      </c>
      <c r="P266" s="12" t="s">
        <v>629</v>
      </c>
      <c r="Q266" s="12" t="s">
        <v>629</v>
      </c>
      <c r="R266" s="12" t="s">
        <v>629</v>
      </c>
      <c r="S266" s="12" t="s">
        <v>629</v>
      </c>
      <c r="T266" s="12" t="s">
        <v>629</v>
      </c>
      <c r="U266" s="12" t="s">
        <v>629</v>
      </c>
      <c r="V266" s="12" t="s">
        <v>629</v>
      </c>
      <c r="W266" s="12" t="s">
        <v>629</v>
      </c>
    </row>
    <row r="267" spans="1:23" x14ac:dyDescent="0.25">
      <c r="A267" s="4" t="s">
        <v>0</v>
      </c>
      <c r="B267" s="2" t="s">
        <v>0</v>
      </c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</row>
  </sheetData>
  <mergeCells count="3">
    <mergeCell ref="B1:M1"/>
    <mergeCell ref="B2:M2"/>
    <mergeCell ref="B3:N3"/>
  </mergeCells>
  <conditionalFormatting sqref="A1:B3 E2:W2 A4:W267 N1:W1 O3:W3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9"/>
  <sheetViews>
    <sheetView topLeftCell="E1" workbookViewId="0">
      <pane ySplit="8" topLeftCell="A9" activePane="bottomLeft" state="frozen"/>
      <selection pane="bottomLeft" activeCell="P132" sqref="P132"/>
    </sheetView>
  </sheetViews>
  <sheetFormatPr baseColWidth="10" defaultRowHeight="15" x14ac:dyDescent="0.25"/>
  <cols>
    <col min="1" max="1" width="11.42578125" style="20"/>
    <col min="2" max="2" width="12.28515625" style="4" customWidth="1"/>
    <col min="3" max="3" width="30.7109375" style="20" customWidth="1"/>
    <col min="4" max="17" width="15.7109375" style="20" customWidth="1"/>
  </cols>
  <sheetData>
    <row r="1" spans="1:17" x14ac:dyDescent="0.25">
      <c r="B1" s="19" t="s">
        <v>572</v>
      </c>
      <c r="C1" s="36" t="s">
        <v>0</v>
      </c>
      <c r="D1" s="37"/>
      <c r="E1" s="37"/>
      <c r="F1" s="37"/>
      <c r="G1" s="37"/>
    </row>
    <row r="2" spans="1:17" ht="18" x14ac:dyDescent="0.25">
      <c r="B2" s="21" t="s">
        <v>573</v>
      </c>
      <c r="C2" s="38" t="s">
        <v>1</v>
      </c>
      <c r="D2" s="39"/>
      <c r="E2" s="39"/>
      <c r="F2" s="39"/>
      <c r="G2" s="39"/>
    </row>
    <row r="3" spans="1:17" ht="15.75" x14ac:dyDescent="0.25">
      <c r="C3" s="40" t="s">
        <v>574</v>
      </c>
      <c r="D3" s="37"/>
      <c r="E3" s="37"/>
      <c r="F3" s="37"/>
      <c r="G3" s="37"/>
      <c r="H3" s="26" t="s">
        <v>600</v>
      </c>
    </row>
    <row r="4" spans="1:17" x14ac:dyDescent="0.25">
      <c r="C4" s="41" t="s">
        <v>601</v>
      </c>
      <c r="D4" s="37"/>
      <c r="E4" s="37"/>
      <c r="F4" s="37"/>
      <c r="G4" s="37"/>
      <c r="H4" s="26" t="s">
        <v>602</v>
      </c>
    </row>
    <row r="5" spans="1:17" x14ac:dyDescent="0.25">
      <c r="C5" s="33" t="s">
        <v>578</v>
      </c>
    </row>
    <row r="6" spans="1:17" x14ac:dyDescent="0.25">
      <c r="C6" s="33" t="s">
        <v>579</v>
      </c>
    </row>
    <row r="8" spans="1:17" ht="35.25" thickBot="1" x14ac:dyDescent="0.3">
      <c r="A8" s="25"/>
      <c r="B8" s="5" t="s">
        <v>4</v>
      </c>
      <c r="C8" s="22" t="s">
        <v>5</v>
      </c>
      <c r="D8" s="22" t="s">
        <v>6</v>
      </c>
      <c r="E8" s="22" t="s">
        <v>581</v>
      </c>
      <c r="F8" s="22" t="s">
        <v>580</v>
      </c>
      <c r="G8" s="22" t="s">
        <v>7</v>
      </c>
      <c r="H8" s="22" t="s">
        <v>8</v>
      </c>
      <c r="I8" s="22" t="s">
        <v>9</v>
      </c>
      <c r="J8" s="22" t="s">
        <v>10</v>
      </c>
      <c r="K8" s="23" t="s">
        <v>11</v>
      </c>
      <c r="L8" s="23" t="s">
        <v>12</v>
      </c>
      <c r="M8" s="22" t="s">
        <v>586</v>
      </c>
      <c r="N8" s="22" t="s">
        <v>587</v>
      </c>
      <c r="O8" s="23" t="s">
        <v>15</v>
      </c>
      <c r="P8" s="23" t="s">
        <v>16</v>
      </c>
      <c r="Q8" s="24" t="s">
        <v>17</v>
      </c>
    </row>
    <row r="9" spans="1:17" ht="15.75" thickTop="1" x14ac:dyDescent="0.25"/>
    <row r="11" spans="1:17" x14ac:dyDescent="0.25">
      <c r="B11" s="34" t="s">
        <v>588</v>
      </c>
    </row>
    <row r="13" spans="1:17" x14ac:dyDescent="0.25">
      <c r="B13" s="10" t="s">
        <v>18</v>
      </c>
    </row>
    <row r="14" spans="1:17" x14ac:dyDescent="0.25">
      <c r="B14" s="4" t="s">
        <v>532</v>
      </c>
      <c r="C14" s="20" t="s">
        <v>533</v>
      </c>
      <c r="D14" s="2">
        <v>10715.4</v>
      </c>
      <c r="E14" s="2">
        <v>0</v>
      </c>
      <c r="F14" s="2">
        <v>0</v>
      </c>
      <c r="G14" s="2">
        <v>400</v>
      </c>
      <c r="H14" s="2">
        <v>719</v>
      </c>
      <c r="I14" s="2">
        <v>497</v>
      </c>
      <c r="J14" s="2">
        <v>708.5</v>
      </c>
      <c r="K14" s="2">
        <v>0</v>
      </c>
      <c r="L14" s="2">
        <v>13039.9</v>
      </c>
      <c r="M14" s="2">
        <v>1368.82</v>
      </c>
      <c r="N14" s="2">
        <v>1232.28</v>
      </c>
      <c r="O14" s="2">
        <v>3060.3</v>
      </c>
      <c r="P14" s="2">
        <v>5661.4</v>
      </c>
      <c r="Q14" s="2">
        <v>7378.5</v>
      </c>
    </row>
    <row r="15" spans="1:17" x14ac:dyDescent="0.25">
      <c r="B15" s="4" t="s">
        <v>19</v>
      </c>
      <c r="C15" s="20" t="s">
        <v>20</v>
      </c>
      <c r="D15" s="2">
        <v>11499</v>
      </c>
      <c r="E15" s="2">
        <v>0</v>
      </c>
      <c r="F15" s="2">
        <v>0</v>
      </c>
      <c r="G15" s="2">
        <v>0</v>
      </c>
      <c r="H15" s="2">
        <v>820</v>
      </c>
      <c r="I15" s="2">
        <v>510</v>
      </c>
      <c r="J15" s="2">
        <v>283.39999999999998</v>
      </c>
      <c r="K15" s="2">
        <v>0</v>
      </c>
      <c r="L15" s="2">
        <v>13112.4</v>
      </c>
      <c r="M15" s="2">
        <v>1381.8</v>
      </c>
      <c r="N15" s="2">
        <v>1322.38</v>
      </c>
      <c r="O15" s="2">
        <v>890.71999999999991</v>
      </c>
      <c r="P15" s="2">
        <v>3594.9</v>
      </c>
      <c r="Q15" s="2">
        <v>9517.5</v>
      </c>
    </row>
    <row r="16" spans="1:17" x14ac:dyDescent="0.25">
      <c r="B16" s="4" t="s">
        <v>23</v>
      </c>
      <c r="C16" s="20" t="s">
        <v>24</v>
      </c>
      <c r="D16" s="2">
        <v>11760</v>
      </c>
      <c r="E16" s="2">
        <v>0</v>
      </c>
      <c r="F16" s="2">
        <v>0</v>
      </c>
      <c r="G16" s="2">
        <v>0</v>
      </c>
      <c r="H16" s="2">
        <v>825</v>
      </c>
      <c r="I16" s="2">
        <v>517</v>
      </c>
      <c r="J16" s="2">
        <v>0</v>
      </c>
      <c r="K16" s="2">
        <v>0</v>
      </c>
      <c r="L16" s="2">
        <v>12320.1</v>
      </c>
      <c r="M16" s="2">
        <v>1239.82</v>
      </c>
      <c r="N16" s="2">
        <v>1277.98</v>
      </c>
      <c r="O16" s="2">
        <v>1629.8000000000002</v>
      </c>
      <c r="P16" s="2">
        <v>4147.6000000000004</v>
      </c>
      <c r="Q16" s="2">
        <v>8172.5</v>
      </c>
    </row>
    <row r="17" spans="1:17" x14ac:dyDescent="0.25">
      <c r="B17" s="4" t="s">
        <v>502</v>
      </c>
      <c r="C17" s="20" t="s">
        <v>503</v>
      </c>
      <c r="D17" s="2">
        <v>11499</v>
      </c>
      <c r="E17" s="2">
        <v>0</v>
      </c>
      <c r="F17" s="2">
        <v>0</v>
      </c>
      <c r="G17" s="2">
        <v>200</v>
      </c>
      <c r="H17" s="2">
        <v>820</v>
      </c>
      <c r="I17" s="2">
        <v>510</v>
      </c>
      <c r="J17" s="2">
        <v>0</v>
      </c>
      <c r="K17" s="2">
        <v>0</v>
      </c>
      <c r="L17" s="2">
        <v>13029</v>
      </c>
      <c r="M17" s="2">
        <v>1367.27</v>
      </c>
      <c r="N17" s="2">
        <v>1322.38</v>
      </c>
      <c r="O17" s="2">
        <v>2486.85</v>
      </c>
      <c r="P17" s="2">
        <v>5176.5</v>
      </c>
      <c r="Q17" s="2">
        <v>7852.5</v>
      </c>
    </row>
    <row r="18" spans="1:17" x14ac:dyDescent="0.25">
      <c r="B18" s="4" t="s">
        <v>25</v>
      </c>
      <c r="C18" s="20" t="s">
        <v>26</v>
      </c>
      <c r="D18" s="2">
        <v>11499</v>
      </c>
      <c r="E18" s="2">
        <v>0</v>
      </c>
      <c r="F18" s="2">
        <v>0</v>
      </c>
      <c r="G18" s="2">
        <v>200</v>
      </c>
      <c r="H18" s="2">
        <v>820</v>
      </c>
      <c r="I18" s="2">
        <v>510</v>
      </c>
      <c r="J18" s="2">
        <v>0</v>
      </c>
      <c r="K18" s="2">
        <v>0</v>
      </c>
      <c r="L18" s="2">
        <v>13029</v>
      </c>
      <c r="M18" s="2">
        <v>1367.27</v>
      </c>
      <c r="N18" s="2">
        <v>1322.38</v>
      </c>
      <c r="O18" s="2">
        <v>-0.15</v>
      </c>
      <c r="P18" s="2">
        <v>2689.5</v>
      </c>
      <c r="Q18" s="2">
        <v>10339.5</v>
      </c>
    </row>
    <row r="19" spans="1:17" x14ac:dyDescent="0.25">
      <c r="B19" s="4" t="s">
        <v>524</v>
      </c>
      <c r="C19" s="20" t="s">
        <v>525</v>
      </c>
      <c r="D19" s="2">
        <v>39022.800000000003</v>
      </c>
      <c r="E19" s="2">
        <v>0</v>
      </c>
      <c r="F19" s="2">
        <v>0</v>
      </c>
      <c r="G19" s="2">
        <v>0</v>
      </c>
      <c r="H19" s="2">
        <v>3616</v>
      </c>
      <c r="I19" s="2">
        <v>2598</v>
      </c>
      <c r="J19" s="2">
        <v>0</v>
      </c>
      <c r="K19" s="2">
        <v>0</v>
      </c>
      <c r="L19" s="2">
        <v>45236.800000000003</v>
      </c>
      <c r="M19" s="2">
        <v>8853.4</v>
      </c>
      <c r="N19" s="2">
        <v>4487.62</v>
      </c>
      <c r="O19" s="2">
        <v>5597.7800000000007</v>
      </c>
      <c r="P19" s="2">
        <v>18938.8</v>
      </c>
      <c r="Q19" s="2">
        <v>26298</v>
      </c>
    </row>
    <row r="20" spans="1:17" x14ac:dyDescent="0.25">
      <c r="B20" s="4" t="s">
        <v>27</v>
      </c>
      <c r="C20" s="20" t="s">
        <v>28</v>
      </c>
      <c r="D20" s="2">
        <v>29713.8</v>
      </c>
      <c r="E20" s="2">
        <v>0</v>
      </c>
      <c r="F20" s="2">
        <v>0</v>
      </c>
      <c r="G20" s="2">
        <v>0</v>
      </c>
      <c r="H20" s="2">
        <v>1074.3800000000001</v>
      </c>
      <c r="I20" s="2">
        <v>723.8</v>
      </c>
      <c r="J20" s="2">
        <v>0</v>
      </c>
      <c r="K20" s="2">
        <v>17380</v>
      </c>
      <c r="L20" s="2">
        <v>48891.98</v>
      </c>
      <c r="M20" s="2">
        <v>7682.04</v>
      </c>
      <c r="N20" s="2">
        <v>3417.08</v>
      </c>
      <c r="O20" s="2">
        <v>3882.86</v>
      </c>
      <c r="P20" s="2">
        <v>14981.98</v>
      </c>
      <c r="Q20" s="2">
        <v>33910</v>
      </c>
    </row>
    <row r="21" spans="1:17" x14ac:dyDescent="0.25">
      <c r="B21" s="4" t="s">
        <v>544</v>
      </c>
      <c r="C21" s="20" t="s">
        <v>545</v>
      </c>
      <c r="D21" s="2">
        <v>20272.2</v>
      </c>
      <c r="E21" s="2">
        <v>0</v>
      </c>
      <c r="F21" s="2">
        <v>0</v>
      </c>
      <c r="G21" s="2">
        <v>0</v>
      </c>
      <c r="H21" s="2">
        <v>1206</v>
      </c>
      <c r="I21" s="2">
        <v>975</v>
      </c>
      <c r="J21" s="2">
        <v>0</v>
      </c>
      <c r="K21" s="2">
        <v>0</v>
      </c>
      <c r="L21" s="2">
        <v>22453.200000000001</v>
      </c>
      <c r="M21" s="2">
        <v>3373.8</v>
      </c>
      <c r="N21" s="2">
        <v>2331.3000000000002</v>
      </c>
      <c r="O21" s="2">
        <v>1111.5999999999999</v>
      </c>
      <c r="P21" s="2">
        <v>6816.7</v>
      </c>
      <c r="Q21" s="2">
        <v>15636.5</v>
      </c>
    </row>
    <row r="22" spans="1:17" x14ac:dyDescent="0.25">
      <c r="B22" s="4" t="s">
        <v>546</v>
      </c>
      <c r="C22" s="20" t="s">
        <v>547</v>
      </c>
      <c r="D22" s="2">
        <v>12196.8</v>
      </c>
      <c r="E22" s="2">
        <v>0</v>
      </c>
      <c r="F22" s="2">
        <v>0</v>
      </c>
      <c r="G22" s="2">
        <v>0</v>
      </c>
      <c r="H22" s="2">
        <v>815</v>
      </c>
      <c r="I22" s="2">
        <v>716</v>
      </c>
      <c r="J22" s="2">
        <v>0</v>
      </c>
      <c r="K22" s="2">
        <v>0</v>
      </c>
      <c r="L22" s="2">
        <v>13727.8</v>
      </c>
      <c r="M22" s="2">
        <v>1510.06</v>
      </c>
      <c r="N22" s="2">
        <v>1402.64</v>
      </c>
      <c r="O22" s="2">
        <v>-0.4</v>
      </c>
      <c r="P22" s="2">
        <v>2912.3</v>
      </c>
      <c r="Q22" s="2">
        <v>10815.5</v>
      </c>
    </row>
    <row r="23" spans="1:17" x14ac:dyDescent="0.25">
      <c r="A23" s="26"/>
      <c r="B23" s="11" t="s">
        <v>538</v>
      </c>
      <c r="C23" s="26"/>
      <c r="D23" s="26" t="s">
        <v>39</v>
      </c>
      <c r="E23" s="26" t="s">
        <v>39</v>
      </c>
      <c r="F23" s="26" t="s">
        <v>39</v>
      </c>
      <c r="G23" s="26" t="s">
        <v>39</v>
      </c>
      <c r="H23" s="26" t="s">
        <v>39</v>
      </c>
      <c r="I23" s="26" t="s">
        <v>39</v>
      </c>
      <c r="J23" s="26" t="s">
        <v>39</v>
      </c>
      <c r="K23" s="2">
        <v>0</v>
      </c>
      <c r="L23" s="26" t="s">
        <v>39</v>
      </c>
      <c r="M23" s="26" t="s">
        <v>39</v>
      </c>
      <c r="N23" s="26" t="s">
        <v>39</v>
      </c>
      <c r="O23" s="2">
        <v>0</v>
      </c>
      <c r="P23" s="26" t="s">
        <v>39</v>
      </c>
      <c r="Q23" s="26" t="s">
        <v>39</v>
      </c>
    </row>
    <row r="24" spans="1:17" x14ac:dyDescent="0.25">
      <c r="D24" s="15"/>
      <c r="E24" s="15">
        <v>0</v>
      </c>
      <c r="F24" s="15">
        <v>0</v>
      </c>
      <c r="G24" s="15">
        <v>800</v>
      </c>
      <c r="H24" s="15">
        <v>10715.38</v>
      </c>
      <c r="I24" s="15">
        <v>7556.8</v>
      </c>
      <c r="J24" s="15">
        <v>991.9</v>
      </c>
      <c r="K24" s="2">
        <v>17380</v>
      </c>
      <c r="L24" s="15">
        <v>194840.18</v>
      </c>
      <c r="M24" s="15">
        <v>28144.28</v>
      </c>
      <c r="N24" s="15">
        <v>18116.04</v>
      </c>
      <c r="O24" s="2">
        <v>18659.36</v>
      </c>
      <c r="P24" s="15">
        <v>64919.68</v>
      </c>
      <c r="Q24" s="15">
        <v>129920.5</v>
      </c>
    </row>
    <row r="25" spans="1:17" x14ac:dyDescent="0.25">
      <c r="K25" s="2">
        <v>0</v>
      </c>
      <c r="O25" s="2">
        <v>0</v>
      </c>
    </row>
    <row r="26" spans="1:17" x14ac:dyDescent="0.25">
      <c r="B26" s="10" t="s">
        <v>40</v>
      </c>
      <c r="K26" s="2">
        <v>0</v>
      </c>
      <c r="O26" s="2">
        <v>0</v>
      </c>
    </row>
    <row r="27" spans="1:17" x14ac:dyDescent="0.25">
      <c r="B27" s="4" t="s">
        <v>101</v>
      </c>
      <c r="C27" s="20" t="s">
        <v>102</v>
      </c>
      <c r="D27" s="2">
        <v>11756.1</v>
      </c>
      <c r="E27" s="2">
        <v>0</v>
      </c>
      <c r="F27" s="2">
        <v>0</v>
      </c>
      <c r="G27" s="2">
        <v>0</v>
      </c>
      <c r="H27" s="2">
        <v>846</v>
      </c>
      <c r="I27" s="2">
        <v>528</v>
      </c>
      <c r="J27" s="2">
        <v>850.2</v>
      </c>
      <c r="K27" s="2">
        <v>0</v>
      </c>
      <c r="L27" s="2">
        <v>13980.3</v>
      </c>
      <c r="M27" s="2">
        <v>1563.98</v>
      </c>
      <c r="N27" s="2">
        <v>1350.48</v>
      </c>
      <c r="O27" s="2">
        <v>832.34</v>
      </c>
      <c r="P27" s="2">
        <v>3746.8</v>
      </c>
      <c r="Q27" s="2">
        <v>10233.5</v>
      </c>
    </row>
    <row r="28" spans="1:17" x14ac:dyDescent="0.25">
      <c r="B28" s="4" t="s">
        <v>41</v>
      </c>
      <c r="C28" s="20" t="s">
        <v>42</v>
      </c>
      <c r="D28" s="2">
        <v>10205.1</v>
      </c>
      <c r="E28" s="2">
        <v>0</v>
      </c>
      <c r="F28" s="2">
        <v>0</v>
      </c>
      <c r="G28" s="2">
        <v>200</v>
      </c>
      <c r="H28" s="2">
        <v>707</v>
      </c>
      <c r="I28" s="2">
        <v>484</v>
      </c>
      <c r="J28" s="2">
        <v>738.5</v>
      </c>
      <c r="K28" s="2">
        <v>0</v>
      </c>
      <c r="L28" s="2">
        <v>12334.6</v>
      </c>
      <c r="M28" s="2">
        <v>1242.42</v>
      </c>
      <c r="N28" s="2">
        <v>1173.58</v>
      </c>
      <c r="O28" s="2">
        <v>1016.0999999999999</v>
      </c>
      <c r="P28" s="2">
        <v>3432.1</v>
      </c>
      <c r="Q28" s="2">
        <v>8902.5</v>
      </c>
    </row>
    <row r="29" spans="1:17" x14ac:dyDescent="0.25">
      <c r="B29" s="4" t="s">
        <v>43</v>
      </c>
      <c r="C29" s="20" t="s">
        <v>44</v>
      </c>
      <c r="D29" s="2">
        <v>11499</v>
      </c>
      <c r="E29" s="2">
        <v>0</v>
      </c>
      <c r="F29" s="2">
        <v>0</v>
      </c>
      <c r="G29" s="2">
        <v>200</v>
      </c>
      <c r="H29" s="2">
        <v>820</v>
      </c>
      <c r="I29" s="2">
        <v>510</v>
      </c>
      <c r="J29" s="2">
        <v>566.79999999999995</v>
      </c>
      <c r="K29" s="2">
        <v>0</v>
      </c>
      <c r="L29" s="2">
        <v>13212.5</v>
      </c>
      <c r="M29" s="2">
        <v>1409.9</v>
      </c>
      <c r="N29" s="2">
        <v>1322.38</v>
      </c>
      <c r="O29" s="2">
        <v>5621.22</v>
      </c>
      <c r="P29" s="2">
        <v>8353.5</v>
      </c>
      <c r="Q29" s="2">
        <v>4859</v>
      </c>
    </row>
    <row r="30" spans="1:17" x14ac:dyDescent="0.25">
      <c r="B30" s="4" t="s">
        <v>45</v>
      </c>
      <c r="C30" s="20" t="s">
        <v>46</v>
      </c>
      <c r="D30" s="2">
        <v>9028.5</v>
      </c>
      <c r="E30" s="2">
        <v>0</v>
      </c>
      <c r="F30" s="2">
        <v>0</v>
      </c>
      <c r="G30" s="2">
        <v>400</v>
      </c>
      <c r="H30" s="2">
        <v>601</v>
      </c>
      <c r="I30" s="2">
        <v>361</v>
      </c>
      <c r="J30" s="2">
        <v>425.1</v>
      </c>
      <c r="K30" s="2">
        <v>0</v>
      </c>
      <c r="L30" s="2">
        <v>10815.6</v>
      </c>
      <c r="M30" s="2">
        <v>974.34</v>
      </c>
      <c r="N30" s="2">
        <v>1038.28</v>
      </c>
      <c r="O30" s="2">
        <v>4414.9799999999996</v>
      </c>
      <c r="P30" s="2">
        <v>6427.6</v>
      </c>
      <c r="Q30" s="2">
        <v>4388</v>
      </c>
    </row>
    <row r="31" spans="1:17" x14ac:dyDescent="0.25">
      <c r="B31" s="4" t="s">
        <v>47</v>
      </c>
      <c r="C31" s="20" t="s">
        <v>48</v>
      </c>
      <c r="D31" s="2">
        <v>10205.1</v>
      </c>
      <c r="E31" s="2">
        <v>0</v>
      </c>
      <c r="F31" s="2">
        <v>0</v>
      </c>
      <c r="G31" s="2">
        <v>400</v>
      </c>
      <c r="H31" s="2">
        <v>707.1</v>
      </c>
      <c r="I31" s="2">
        <v>484.2</v>
      </c>
      <c r="J31" s="2">
        <v>0</v>
      </c>
      <c r="K31" s="2">
        <v>0</v>
      </c>
      <c r="L31" s="2">
        <v>12413.2</v>
      </c>
      <c r="M31" s="2">
        <v>1256.5</v>
      </c>
      <c r="N31" s="2">
        <v>1244.52</v>
      </c>
      <c r="O31" s="2">
        <v>-0.32</v>
      </c>
      <c r="P31" s="2">
        <v>2500.6999999999998</v>
      </c>
      <c r="Q31" s="2">
        <v>9912.5</v>
      </c>
    </row>
    <row r="32" spans="1:17" x14ac:dyDescent="0.25">
      <c r="A32" s="26"/>
      <c r="B32" s="11" t="s">
        <v>538</v>
      </c>
      <c r="C32" s="26"/>
      <c r="D32" s="2"/>
      <c r="E32" s="26" t="s">
        <v>39</v>
      </c>
      <c r="F32" s="26" t="s">
        <v>39</v>
      </c>
      <c r="G32" s="26" t="s">
        <v>39</v>
      </c>
      <c r="H32" s="26" t="s">
        <v>39</v>
      </c>
      <c r="I32" s="26" t="s">
        <v>39</v>
      </c>
      <c r="J32" s="26" t="s">
        <v>39</v>
      </c>
      <c r="K32" s="2">
        <v>0</v>
      </c>
      <c r="L32" s="26" t="s">
        <v>39</v>
      </c>
      <c r="M32" s="26" t="s">
        <v>39</v>
      </c>
      <c r="N32" s="26" t="s">
        <v>39</v>
      </c>
      <c r="O32" s="2">
        <v>0</v>
      </c>
      <c r="P32" s="26" t="s">
        <v>39</v>
      </c>
      <c r="Q32" s="26" t="s">
        <v>39</v>
      </c>
    </row>
    <row r="33" spans="2:17" x14ac:dyDescent="0.25">
      <c r="D33" s="15"/>
      <c r="E33" s="15">
        <v>0</v>
      </c>
      <c r="F33" s="15">
        <v>0</v>
      </c>
      <c r="G33" s="15">
        <v>1200</v>
      </c>
      <c r="H33" s="15">
        <v>3681.1</v>
      </c>
      <c r="I33" s="15">
        <v>2367.1999999999998</v>
      </c>
      <c r="J33" s="15">
        <v>2580.6</v>
      </c>
      <c r="K33" s="2">
        <v>0</v>
      </c>
      <c r="L33" s="15">
        <v>62756.2</v>
      </c>
      <c r="M33" s="15">
        <v>6447.14</v>
      </c>
      <c r="N33" s="15">
        <v>6129.24</v>
      </c>
      <c r="O33" s="2">
        <v>11884.32</v>
      </c>
      <c r="P33" s="15">
        <v>24460.7</v>
      </c>
      <c r="Q33" s="15">
        <v>38295.5</v>
      </c>
    </row>
    <row r="34" spans="2:17" x14ac:dyDescent="0.25">
      <c r="K34" s="2">
        <v>0</v>
      </c>
      <c r="O34" s="2">
        <v>0</v>
      </c>
    </row>
    <row r="35" spans="2:17" x14ac:dyDescent="0.25">
      <c r="B35" s="10" t="s">
        <v>49</v>
      </c>
      <c r="K35" s="2">
        <v>0</v>
      </c>
      <c r="O35" s="2">
        <v>0</v>
      </c>
    </row>
    <row r="36" spans="2:17" x14ac:dyDescent="0.25">
      <c r="B36" s="4" t="s">
        <v>50</v>
      </c>
      <c r="C36" s="20" t="s">
        <v>51</v>
      </c>
      <c r="D36" s="2">
        <v>8606.4</v>
      </c>
      <c r="E36" s="2">
        <v>0</v>
      </c>
      <c r="F36" s="2">
        <v>0</v>
      </c>
      <c r="G36" s="2">
        <v>0</v>
      </c>
      <c r="H36" s="2">
        <v>603</v>
      </c>
      <c r="I36" s="2">
        <v>378</v>
      </c>
      <c r="J36" s="2">
        <v>850.2</v>
      </c>
      <c r="K36" s="2">
        <v>0</v>
      </c>
      <c r="L36" s="2">
        <v>10437.6</v>
      </c>
      <c r="M36" s="2">
        <v>913.86</v>
      </c>
      <c r="N36" s="2">
        <v>989.74</v>
      </c>
      <c r="O36" s="2">
        <v>375</v>
      </c>
      <c r="P36" s="2">
        <v>2278.6</v>
      </c>
      <c r="Q36" s="2">
        <v>8159</v>
      </c>
    </row>
    <row r="37" spans="2:17" x14ac:dyDescent="0.25">
      <c r="B37" s="4" t="s">
        <v>52</v>
      </c>
      <c r="C37" s="20" t="s">
        <v>53</v>
      </c>
      <c r="D37" s="2">
        <v>12266.1</v>
      </c>
      <c r="E37" s="2">
        <v>0</v>
      </c>
      <c r="F37" s="2">
        <v>0</v>
      </c>
      <c r="G37" s="2">
        <v>0</v>
      </c>
      <c r="H37" s="2">
        <v>774.5</v>
      </c>
      <c r="I37" s="2">
        <v>508</v>
      </c>
      <c r="J37" s="2">
        <v>708.5</v>
      </c>
      <c r="K37" s="2">
        <v>0</v>
      </c>
      <c r="L37" s="2">
        <v>14257.4</v>
      </c>
      <c r="M37" s="2">
        <v>1623.18</v>
      </c>
      <c r="N37" s="2">
        <v>1410.64</v>
      </c>
      <c r="O37" s="2">
        <v>723.58</v>
      </c>
      <c r="P37" s="2">
        <v>3757.4</v>
      </c>
      <c r="Q37" s="2">
        <v>10500</v>
      </c>
    </row>
    <row r="38" spans="2:17" x14ac:dyDescent="0.25">
      <c r="B38" s="4" t="s">
        <v>54</v>
      </c>
      <c r="C38" s="20" t="s">
        <v>55</v>
      </c>
      <c r="D38" s="2">
        <v>11075.7</v>
      </c>
      <c r="E38" s="2">
        <v>738.38</v>
      </c>
      <c r="F38" s="2">
        <v>316.45</v>
      </c>
      <c r="G38" s="2">
        <v>0</v>
      </c>
      <c r="H38" s="2">
        <v>801</v>
      </c>
      <c r="I38" s="2">
        <v>539</v>
      </c>
      <c r="J38" s="2">
        <v>850.2</v>
      </c>
      <c r="K38" s="2">
        <v>0</v>
      </c>
      <c r="L38" s="2">
        <v>14320.73</v>
      </c>
      <c r="M38" s="2">
        <v>1546.47</v>
      </c>
      <c r="N38" s="2">
        <v>1273.72</v>
      </c>
      <c r="O38" s="2">
        <v>6655.0400000000009</v>
      </c>
      <c r="P38" s="2">
        <v>9475.23</v>
      </c>
      <c r="Q38" s="2">
        <v>4845.5</v>
      </c>
    </row>
    <row r="39" spans="2:17" x14ac:dyDescent="0.25">
      <c r="B39" s="4" t="s">
        <v>56</v>
      </c>
      <c r="C39" s="20" t="s">
        <v>57</v>
      </c>
      <c r="D39" s="2">
        <v>12197.1</v>
      </c>
      <c r="E39" s="2">
        <v>406.57</v>
      </c>
      <c r="F39" s="2">
        <v>1626.28</v>
      </c>
      <c r="G39" s="2">
        <v>200</v>
      </c>
      <c r="H39" s="2">
        <v>815</v>
      </c>
      <c r="I39" s="2">
        <v>496</v>
      </c>
      <c r="J39" s="2">
        <v>850.2</v>
      </c>
      <c r="K39" s="2">
        <v>0</v>
      </c>
      <c r="L39" s="2">
        <v>16591.150000000001</v>
      </c>
      <c r="M39" s="2">
        <v>2020.57</v>
      </c>
      <c r="N39" s="2">
        <v>1402.68</v>
      </c>
      <c r="O39" s="2">
        <v>4937.8999999999996</v>
      </c>
      <c r="P39" s="2">
        <v>8361.15</v>
      </c>
      <c r="Q39" s="2">
        <v>8230</v>
      </c>
    </row>
    <row r="40" spans="2:17" x14ac:dyDescent="0.25">
      <c r="B40" s="4" t="s">
        <v>58</v>
      </c>
      <c r="C40" s="20" t="s">
        <v>59</v>
      </c>
      <c r="D40" s="2">
        <v>11075.7</v>
      </c>
      <c r="E40" s="2">
        <v>738.38</v>
      </c>
      <c r="F40" s="2">
        <v>0</v>
      </c>
      <c r="G40" s="2">
        <v>400</v>
      </c>
      <c r="H40" s="2">
        <v>801</v>
      </c>
      <c r="I40" s="2">
        <v>539</v>
      </c>
      <c r="J40" s="2">
        <v>708.5</v>
      </c>
      <c r="K40" s="2">
        <v>0</v>
      </c>
      <c r="L40" s="2">
        <v>14262.58</v>
      </c>
      <c r="M40" s="2">
        <v>1545.42</v>
      </c>
      <c r="N40" s="2">
        <v>1273.6600000000001</v>
      </c>
      <c r="O40" s="2">
        <v>1453.5</v>
      </c>
      <c r="P40" s="2">
        <v>4272.58</v>
      </c>
      <c r="Q40" s="2">
        <v>9990</v>
      </c>
    </row>
    <row r="41" spans="2:17" x14ac:dyDescent="0.25">
      <c r="B41" s="4" t="s">
        <v>60</v>
      </c>
      <c r="C41" s="20" t="s">
        <v>61</v>
      </c>
      <c r="D41" s="2">
        <v>12197.1</v>
      </c>
      <c r="E41" s="2">
        <v>813.14</v>
      </c>
      <c r="F41" s="2">
        <v>559.03</v>
      </c>
      <c r="G41" s="2">
        <v>200</v>
      </c>
      <c r="H41" s="2">
        <v>815</v>
      </c>
      <c r="I41" s="2">
        <v>363.78</v>
      </c>
      <c r="J41" s="2">
        <v>708.5</v>
      </c>
      <c r="K41" s="2">
        <v>3252.56</v>
      </c>
      <c r="L41" s="2">
        <v>15249.98</v>
      </c>
      <c r="M41" s="2">
        <v>1746.1</v>
      </c>
      <c r="N41" s="2">
        <v>1402.68</v>
      </c>
      <c r="O41" s="2">
        <v>5561.7</v>
      </c>
      <c r="P41" s="2">
        <v>8710.48</v>
      </c>
      <c r="Q41" s="2">
        <v>6539.5</v>
      </c>
    </row>
    <row r="42" spans="2:17" x14ac:dyDescent="0.25">
      <c r="B42" s="4" t="s">
        <v>62</v>
      </c>
      <c r="C42" s="20" t="s">
        <v>63</v>
      </c>
      <c r="D42" s="2">
        <v>12197.1</v>
      </c>
      <c r="E42" s="2">
        <v>1626.28</v>
      </c>
      <c r="F42" s="2">
        <v>1931.21</v>
      </c>
      <c r="G42" s="2">
        <v>400</v>
      </c>
      <c r="H42" s="2">
        <v>815</v>
      </c>
      <c r="I42" s="2">
        <v>496</v>
      </c>
      <c r="J42" s="2">
        <v>708.5</v>
      </c>
      <c r="K42" s="2">
        <v>0</v>
      </c>
      <c r="L42" s="2">
        <v>18174.09</v>
      </c>
      <c r="M42" s="2">
        <v>2279.3200000000002</v>
      </c>
      <c r="N42" s="2">
        <v>1402.68</v>
      </c>
      <c r="O42" s="2">
        <v>6479.59</v>
      </c>
      <c r="P42" s="2">
        <v>10161.59</v>
      </c>
      <c r="Q42" s="2">
        <v>8012.5</v>
      </c>
    </row>
    <row r="43" spans="2:17" x14ac:dyDescent="0.25">
      <c r="B43" s="4" t="s">
        <v>64</v>
      </c>
      <c r="C43" s="20" t="s">
        <v>65</v>
      </c>
      <c r="D43" s="2">
        <v>11075.7</v>
      </c>
      <c r="E43" s="2">
        <v>0</v>
      </c>
      <c r="F43" s="2">
        <v>0</v>
      </c>
      <c r="G43" s="2">
        <v>0</v>
      </c>
      <c r="H43" s="2">
        <v>801</v>
      </c>
      <c r="I43" s="2">
        <v>539</v>
      </c>
      <c r="J43" s="2">
        <v>425.1</v>
      </c>
      <c r="K43" s="2">
        <v>0</v>
      </c>
      <c r="L43" s="2">
        <v>12826.74</v>
      </c>
      <c r="M43" s="2">
        <v>1330.62</v>
      </c>
      <c r="N43" s="2">
        <v>1273.6600000000001</v>
      </c>
      <c r="O43" s="2">
        <v>9423.9600000000009</v>
      </c>
      <c r="P43" s="2">
        <v>12028.24</v>
      </c>
      <c r="Q43" s="2">
        <v>798.5</v>
      </c>
    </row>
    <row r="44" spans="2:17" x14ac:dyDescent="0.25">
      <c r="B44" s="4" t="s">
        <v>66</v>
      </c>
      <c r="C44" s="20" t="s">
        <v>67</v>
      </c>
      <c r="D44" s="2">
        <v>12657.9</v>
      </c>
      <c r="E44" s="2">
        <v>843.86</v>
      </c>
      <c r="F44" s="2">
        <v>0</v>
      </c>
      <c r="G44" s="2">
        <v>200</v>
      </c>
      <c r="H44" s="2">
        <v>915</v>
      </c>
      <c r="I44" s="2">
        <v>616</v>
      </c>
      <c r="J44" s="2">
        <v>425.1</v>
      </c>
      <c r="K44" s="2">
        <v>0</v>
      </c>
      <c r="L44" s="2">
        <v>15657.86</v>
      </c>
      <c r="M44" s="2">
        <v>1832.19</v>
      </c>
      <c r="N44" s="2">
        <v>1455.66</v>
      </c>
      <c r="O44" s="2">
        <v>7690.0099999999993</v>
      </c>
      <c r="P44" s="2">
        <v>10977.86</v>
      </c>
      <c r="Q44" s="2">
        <v>4680</v>
      </c>
    </row>
    <row r="45" spans="2:17" x14ac:dyDescent="0.25">
      <c r="B45" s="4" t="s">
        <v>68</v>
      </c>
      <c r="C45" s="20" t="s">
        <v>69</v>
      </c>
      <c r="D45" s="2">
        <v>12657.9</v>
      </c>
      <c r="E45" s="2">
        <v>843.86</v>
      </c>
      <c r="F45" s="2">
        <v>0</v>
      </c>
      <c r="G45" s="2">
        <v>200</v>
      </c>
      <c r="H45" s="2">
        <v>915</v>
      </c>
      <c r="I45" s="2">
        <v>492.86</v>
      </c>
      <c r="J45" s="2">
        <v>283.39999999999998</v>
      </c>
      <c r="K45" s="2">
        <v>2531.58</v>
      </c>
      <c r="L45" s="2">
        <v>15393.02</v>
      </c>
      <c r="M45" s="2">
        <v>1775.62</v>
      </c>
      <c r="N45" s="2">
        <v>1455.66</v>
      </c>
      <c r="O45" s="2">
        <v>8005.24</v>
      </c>
      <c r="P45" s="2">
        <v>11236.52</v>
      </c>
      <c r="Q45" s="2">
        <v>4156.5</v>
      </c>
    </row>
    <row r="46" spans="2:17" x14ac:dyDescent="0.25">
      <c r="B46" s="4" t="s">
        <v>70</v>
      </c>
      <c r="C46" s="20" t="s">
        <v>71</v>
      </c>
      <c r="D46" s="2">
        <v>12197.1</v>
      </c>
      <c r="E46" s="2">
        <v>0</v>
      </c>
      <c r="F46" s="2">
        <v>0</v>
      </c>
      <c r="G46" s="2">
        <v>0</v>
      </c>
      <c r="H46" s="2">
        <v>864</v>
      </c>
      <c r="I46" s="2">
        <v>582</v>
      </c>
      <c r="J46" s="2">
        <v>283.39999999999998</v>
      </c>
      <c r="K46" s="2">
        <v>0</v>
      </c>
      <c r="L46" s="2">
        <v>13926.5</v>
      </c>
      <c r="M46" s="2">
        <v>1552.5</v>
      </c>
      <c r="N46" s="2">
        <v>1402.66</v>
      </c>
      <c r="O46" s="2">
        <v>7122.8400000000011</v>
      </c>
      <c r="P46" s="2">
        <v>10078</v>
      </c>
      <c r="Q46" s="2">
        <v>3848.5</v>
      </c>
    </row>
    <row r="47" spans="2:17" x14ac:dyDescent="0.25">
      <c r="B47" s="4" t="s">
        <v>72</v>
      </c>
      <c r="C47" s="20" t="s">
        <v>73</v>
      </c>
      <c r="D47" s="2">
        <v>11075.7</v>
      </c>
      <c r="E47" s="2">
        <v>0</v>
      </c>
      <c r="F47" s="2">
        <v>0</v>
      </c>
      <c r="G47" s="2">
        <v>400</v>
      </c>
      <c r="H47" s="2">
        <v>801</v>
      </c>
      <c r="I47" s="2">
        <v>539</v>
      </c>
      <c r="J47" s="2">
        <v>283.39999999999998</v>
      </c>
      <c r="K47" s="2">
        <v>0</v>
      </c>
      <c r="L47" s="2">
        <v>13099.1</v>
      </c>
      <c r="M47" s="2">
        <v>1379.42</v>
      </c>
      <c r="N47" s="2">
        <v>1273.6600000000001</v>
      </c>
      <c r="O47" s="2">
        <v>6386.0199999999995</v>
      </c>
      <c r="P47" s="2">
        <v>9039.1</v>
      </c>
      <c r="Q47" s="2">
        <v>4060</v>
      </c>
    </row>
    <row r="48" spans="2:17" x14ac:dyDescent="0.25">
      <c r="B48" s="4" t="s">
        <v>548</v>
      </c>
      <c r="C48" s="20" t="s">
        <v>549</v>
      </c>
      <c r="D48" s="2">
        <v>8123.1</v>
      </c>
      <c r="E48" s="2">
        <v>0</v>
      </c>
      <c r="F48" s="2">
        <v>0</v>
      </c>
      <c r="G48" s="2">
        <v>0</v>
      </c>
      <c r="H48" s="2">
        <v>564</v>
      </c>
      <c r="I48" s="2">
        <v>352</v>
      </c>
      <c r="J48" s="2">
        <v>283.39999999999998</v>
      </c>
      <c r="K48" s="2">
        <v>0</v>
      </c>
      <c r="L48" s="2">
        <v>9036.9</v>
      </c>
      <c r="M48" s="2">
        <v>712.84</v>
      </c>
      <c r="N48" s="2">
        <v>901.32</v>
      </c>
      <c r="O48" s="2">
        <v>4727.24</v>
      </c>
      <c r="P48" s="2">
        <v>6341.4</v>
      </c>
      <c r="Q48" s="2">
        <v>2695.5</v>
      </c>
    </row>
    <row r="49" spans="1:17" x14ac:dyDescent="0.25">
      <c r="B49" s="4" t="s">
        <v>74</v>
      </c>
      <c r="C49" s="20" t="s">
        <v>75</v>
      </c>
      <c r="D49" s="2">
        <v>11075.7</v>
      </c>
      <c r="E49" s="2">
        <v>738.38</v>
      </c>
      <c r="F49" s="2">
        <v>0</v>
      </c>
      <c r="G49" s="2">
        <v>400</v>
      </c>
      <c r="H49" s="2">
        <v>801</v>
      </c>
      <c r="I49" s="2">
        <v>539</v>
      </c>
      <c r="J49" s="2">
        <v>283.39999999999998</v>
      </c>
      <c r="K49" s="2">
        <v>0</v>
      </c>
      <c r="L49" s="2">
        <v>13837.48</v>
      </c>
      <c r="M49" s="2">
        <v>1456.45</v>
      </c>
      <c r="N49" s="2">
        <v>1273.72</v>
      </c>
      <c r="O49" s="2">
        <v>4286.3099999999995</v>
      </c>
      <c r="P49" s="2">
        <v>7016.48</v>
      </c>
      <c r="Q49" s="2">
        <v>6821</v>
      </c>
    </row>
    <row r="50" spans="1:17" x14ac:dyDescent="0.25">
      <c r="B50" s="4" t="s">
        <v>76</v>
      </c>
      <c r="C50" s="20" t="s">
        <v>77</v>
      </c>
      <c r="D50" s="2">
        <v>11075.7</v>
      </c>
      <c r="E50" s="2">
        <v>738.38</v>
      </c>
      <c r="F50" s="2">
        <v>0</v>
      </c>
      <c r="G50" s="2">
        <v>200</v>
      </c>
      <c r="H50" s="2">
        <v>801</v>
      </c>
      <c r="I50" s="2">
        <v>539</v>
      </c>
      <c r="J50" s="2">
        <v>283.39999999999998</v>
      </c>
      <c r="K50" s="2">
        <v>0</v>
      </c>
      <c r="L50" s="2">
        <v>13637.48</v>
      </c>
      <c r="M50" s="2">
        <v>1413.73</v>
      </c>
      <c r="N50" s="2">
        <v>1273.72</v>
      </c>
      <c r="O50" s="2">
        <v>7128.5300000000007</v>
      </c>
      <c r="P50" s="2">
        <v>9815.98</v>
      </c>
      <c r="Q50" s="2">
        <v>3821.5</v>
      </c>
    </row>
    <row r="51" spans="1:17" x14ac:dyDescent="0.25">
      <c r="B51" s="4" t="s">
        <v>78</v>
      </c>
      <c r="C51" s="20" t="s">
        <v>79</v>
      </c>
      <c r="D51" s="2">
        <v>7838.1</v>
      </c>
      <c r="E51" s="2">
        <v>522.5</v>
      </c>
      <c r="F51" s="2">
        <v>0</v>
      </c>
      <c r="G51" s="2">
        <v>0</v>
      </c>
      <c r="H51" s="2">
        <v>564</v>
      </c>
      <c r="I51" s="2">
        <v>352</v>
      </c>
      <c r="J51" s="2">
        <v>283.39999999999998</v>
      </c>
      <c r="K51" s="2">
        <v>0</v>
      </c>
      <c r="L51" s="2">
        <v>9559.4</v>
      </c>
      <c r="M51" s="2">
        <v>743.09</v>
      </c>
      <c r="N51" s="2">
        <v>901.32</v>
      </c>
      <c r="O51" s="2">
        <v>-356.51</v>
      </c>
      <c r="P51" s="2">
        <v>1287.9000000000001</v>
      </c>
      <c r="Q51" s="2">
        <v>8271.5</v>
      </c>
    </row>
    <row r="52" spans="1:17" x14ac:dyDescent="0.25">
      <c r="B52" s="4" t="s">
        <v>80</v>
      </c>
      <c r="C52" s="20" t="s">
        <v>81</v>
      </c>
      <c r="D52" s="2">
        <v>11075.7</v>
      </c>
      <c r="E52" s="2">
        <v>0</v>
      </c>
      <c r="F52" s="2">
        <v>0</v>
      </c>
      <c r="G52" s="2">
        <v>400</v>
      </c>
      <c r="H52" s="2">
        <v>801</v>
      </c>
      <c r="I52" s="2">
        <v>539</v>
      </c>
      <c r="J52" s="2">
        <v>283.39999999999998</v>
      </c>
      <c r="K52" s="2">
        <v>0</v>
      </c>
      <c r="L52" s="2">
        <v>13099.1</v>
      </c>
      <c r="M52" s="2">
        <v>1379.42</v>
      </c>
      <c r="N52" s="2">
        <v>1273.7</v>
      </c>
      <c r="O52" s="2">
        <v>3094.9800000000005</v>
      </c>
      <c r="P52" s="2">
        <v>5748.1</v>
      </c>
      <c r="Q52" s="2">
        <v>7351</v>
      </c>
    </row>
    <row r="53" spans="1:17" x14ac:dyDescent="0.25">
      <c r="B53" s="4" t="s">
        <v>82</v>
      </c>
      <c r="C53" s="20" t="s">
        <v>83</v>
      </c>
      <c r="D53" s="2">
        <v>11075.7</v>
      </c>
      <c r="E53" s="2">
        <v>1107.57</v>
      </c>
      <c r="F53" s="2">
        <v>3480.94</v>
      </c>
      <c r="G53" s="2">
        <v>400</v>
      </c>
      <c r="H53" s="2">
        <v>801</v>
      </c>
      <c r="I53" s="2">
        <v>539</v>
      </c>
      <c r="J53" s="2">
        <v>0</v>
      </c>
      <c r="K53" s="2">
        <v>0</v>
      </c>
      <c r="L53" s="2">
        <v>17404.21</v>
      </c>
      <c r="M53" s="2">
        <v>2069.81</v>
      </c>
      <c r="N53" s="2">
        <v>1273.72</v>
      </c>
      <c r="O53" s="2">
        <v>5832.68</v>
      </c>
      <c r="P53" s="2">
        <v>9176.2099999999991</v>
      </c>
      <c r="Q53" s="2">
        <v>8228</v>
      </c>
    </row>
    <row r="54" spans="1:17" x14ac:dyDescent="0.25">
      <c r="B54" s="4" t="s">
        <v>84</v>
      </c>
      <c r="C54" s="20" t="s">
        <v>85</v>
      </c>
      <c r="D54" s="2">
        <v>11075.7</v>
      </c>
      <c r="E54" s="2">
        <v>0</v>
      </c>
      <c r="F54" s="2">
        <v>0</v>
      </c>
      <c r="G54" s="2">
        <v>0</v>
      </c>
      <c r="H54" s="2">
        <v>801</v>
      </c>
      <c r="I54" s="2">
        <v>539</v>
      </c>
      <c r="J54" s="2">
        <v>0</v>
      </c>
      <c r="K54" s="2">
        <v>0</v>
      </c>
      <c r="L54" s="2">
        <v>12404.27</v>
      </c>
      <c r="M54" s="2">
        <v>1254.9100000000001</v>
      </c>
      <c r="N54" s="2">
        <v>1273.7</v>
      </c>
      <c r="O54" s="2">
        <v>3397.66</v>
      </c>
      <c r="P54" s="2">
        <v>5926.27</v>
      </c>
      <c r="Q54" s="2">
        <v>6478</v>
      </c>
    </row>
    <row r="55" spans="1:17" x14ac:dyDescent="0.25">
      <c r="B55" s="4" t="s">
        <v>86</v>
      </c>
      <c r="C55" s="20" t="s">
        <v>87</v>
      </c>
      <c r="D55" s="2">
        <v>13155.9</v>
      </c>
      <c r="E55" s="2">
        <v>438.53</v>
      </c>
      <c r="F55" s="2">
        <v>0</v>
      </c>
      <c r="G55" s="2">
        <v>200</v>
      </c>
      <c r="H55" s="2">
        <v>926</v>
      </c>
      <c r="I55" s="2">
        <v>630</v>
      </c>
      <c r="J55" s="2">
        <v>0</v>
      </c>
      <c r="K55" s="2">
        <v>0</v>
      </c>
      <c r="L55" s="2">
        <v>14911.9</v>
      </c>
      <c r="M55" s="2">
        <v>1716.14</v>
      </c>
      <c r="N55" s="2">
        <v>1512.92</v>
      </c>
      <c r="O55" s="2">
        <v>-813.16</v>
      </c>
      <c r="P55" s="2">
        <v>2415.9</v>
      </c>
      <c r="Q55" s="2">
        <v>12496</v>
      </c>
    </row>
    <row r="56" spans="1:17" x14ac:dyDescent="0.25">
      <c r="B56" s="4" t="s">
        <v>88</v>
      </c>
      <c r="C56" s="20" t="s">
        <v>89</v>
      </c>
      <c r="D56" s="2">
        <v>11075.7</v>
      </c>
      <c r="E56" s="2">
        <v>738.38</v>
      </c>
      <c r="F56" s="2">
        <v>0</v>
      </c>
      <c r="G56" s="2">
        <v>400</v>
      </c>
      <c r="H56" s="2">
        <v>801</v>
      </c>
      <c r="I56" s="2">
        <v>539</v>
      </c>
      <c r="J56" s="2">
        <v>0</v>
      </c>
      <c r="K56" s="2">
        <v>0</v>
      </c>
      <c r="L56" s="2">
        <v>13554.08</v>
      </c>
      <c r="M56" s="2">
        <v>1400.79</v>
      </c>
      <c r="N56" s="2">
        <v>1273.7</v>
      </c>
      <c r="O56" s="2">
        <v>2592.09</v>
      </c>
      <c r="P56" s="2">
        <v>5266.58</v>
      </c>
      <c r="Q56" s="2">
        <v>8287.5</v>
      </c>
    </row>
    <row r="57" spans="1:17" x14ac:dyDescent="0.25">
      <c r="B57" s="4" t="s">
        <v>90</v>
      </c>
      <c r="C57" s="20" t="s">
        <v>91</v>
      </c>
      <c r="D57" s="2">
        <v>11496</v>
      </c>
      <c r="E57" s="2">
        <v>0</v>
      </c>
      <c r="F57" s="2">
        <v>0</v>
      </c>
      <c r="G57" s="2">
        <v>0</v>
      </c>
      <c r="H57" s="2">
        <v>820</v>
      </c>
      <c r="I57" s="2">
        <v>510</v>
      </c>
      <c r="J57" s="2">
        <v>0</v>
      </c>
      <c r="K57" s="2">
        <v>0</v>
      </c>
      <c r="L57" s="2">
        <v>12826</v>
      </c>
      <c r="M57" s="2">
        <v>1330.48</v>
      </c>
      <c r="N57" s="2">
        <v>1322.04</v>
      </c>
      <c r="O57" s="2">
        <v>817.98</v>
      </c>
      <c r="P57" s="2">
        <v>3470.5</v>
      </c>
      <c r="Q57" s="2">
        <v>9355.5</v>
      </c>
    </row>
    <row r="58" spans="1:17" x14ac:dyDescent="0.25">
      <c r="B58" s="4" t="s">
        <v>92</v>
      </c>
      <c r="C58" s="20" t="s">
        <v>93</v>
      </c>
      <c r="D58" s="2">
        <v>12657.9</v>
      </c>
      <c r="E58" s="2">
        <v>0</v>
      </c>
      <c r="F58" s="2">
        <v>0</v>
      </c>
      <c r="G58" s="2">
        <v>200</v>
      </c>
      <c r="H58" s="2">
        <v>915</v>
      </c>
      <c r="I58" s="2">
        <v>616</v>
      </c>
      <c r="J58" s="2">
        <v>0</v>
      </c>
      <c r="K58" s="2">
        <v>0</v>
      </c>
      <c r="L58" s="2">
        <v>14388.9</v>
      </c>
      <c r="M58" s="2">
        <v>1651.26</v>
      </c>
      <c r="N58" s="2">
        <v>1455.66</v>
      </c>
      <c r="O58" s="2">
        <v>781.48</v>
      </c>
      <c r="P58" s="2">
        <v>3888.4</v>
      </c>
      <c r="Q58" s="2">
        <v>10500.5</v>
      </c>
    </row>
    <row r="59" spans="1:17" x14ac:dyDescent="0.25">
      <c r="B59" s="4" t="s">
        <v>94</v>
      </c>
      <c r="C59" s="20" t="s">
        <v>95</v>
      </c>
      <c r="D59" s="2">
        <v>15333</v>
      </c>
      <c r="E59" s="2">
        <v>0</v>
      </c>
      <c r="F59" s="2">
        <v>0</v>
      </c>
      <c r="G59" s="2">
        <v>200</v>
      </c>
      <c r="H59" s="2">
        <v>1093</v>
      </c>
      <c r="I59" s="2">
        <v>679</v>
      </c>
      <c r="J59" s="2">
        <v>0</v>
      </c>
      <c r="K59" s="2">
        <v>0</v>
      </c>
      <c r="L59" s="2">
        <v>17305</v>
      </c>
      <c r="M59" s="2">
        <v>2274.14</v>
      </c>
      <c r="N59" s="2">
        <v>1763.3</v>
      </c>
      <c r="O59" s="2">
        <v>0.06</v>
      </c>
      <c r="P59" s="2">
        <v>4037.5</v>
      </c>
      <c r="Q59" s="2">
        <v>13267.5</v>
      </c>
    </row>
    <row r="60" spans="1:17" x14ac:dyDescent="0.25">
      <c r="B60" s="4" t="s">
        <v>96</v>
      </c>
      <c r="C60" s="20" t="s">
        <v>97</v>
      </c>
      <c r="D60" s="2">
        <v>15333</v>
      </c>
      <c r="E60" s="2">
        <v>0</v>
      </c>
      <c r="F60" s="2">
        <v>0</v>
      </c>
      <c r="G60" s="2">
        <v>200</v>
      </c>
      <c r="H60" s="2">
        <v>1093</v>
      </c>
      <c r="I60" s="2">
        <v>679</v>
      </c>
      <c r="J60" s="2">
        <v>0</v>
      </c>
      <c r="K60" s="2">
        <v>0</v>
      </c>
      <c r="L60" s="2">
        <v>17305</v>
      </c>
      <c r="M60" s="2">
        <v>2274.14</v>
      </c>
      <c r="N60" s="2">
        <v>1763.3</v>
      </c>
      <c r="O60" s="2">
        <v>-0.44</v>
      </c>
      <c r="P60" s="2">
        <v>4037</v>
      </c>
      <c r="Q60" s="2">
        <v>13268</v>
      </c>
    </row>
    <row r="61" spans="1:17" x14ac:dyDescent="0.25">
      <c r="A61" s="26"/>
      <c r="B61" s="11" t="s">
        <v>538</v>
      </c>
      <c r="C61" s="26"/>
      <c r="D61" s="26" t="s">
        <v>39</v>
      </c>
      <c r="E61" s="26" t="s">
        <v>39</v>
      </c>
      <c r="F61" s="26" t="s">
        <v>39</v>
      </c>
      <c r="G61" s="26" t="s">
        <v>39</v>
      </c>
      <c r="H61" s="26" t="s">
        <v>39</v>
      </c>
      <c r="I61" s="26" t="s">
        <v>39</v>
      </c>
      <c r="J61" s="26" t="s">
        <v>39</v>
      </c>
      <c r="K61" s="2">
        <v>0</v>
      </c>
      <c r="L61" s="26" t="s">
        <v>39</v>
      </c>
      <c r="M61" s="26" t="s">
        <v>39</v>
      </c>
      <c r="N61" s="26" t="s">
        <v>39</v>
      </c>
      <c r="O61" s="2">
        <v>0</v>
      </c>
      <c r="P61" s="26" t="s">
        <v>39</v>
      </c>
      <c r="Q61" s="26" t="s">
        <v>39</v>
      </c>
    </row>
    <row r="62" spans="1:17" x14ac:dyDescent="0.25">
      <c r="D62" s="15"/>
      <c r="E62" s="15">
        <v>10294.209999999999</v>
      </c>
      <c r="F62" s="15">
        <v>7913.91</v>
      </c>
      <c r="G62" s="15">
        <v>4600</v>
      </c>
      <c r="H62" s="15">
        <v>20501.5</v>
      </c>
      <c r="I62" s="15">
        <v>13140.64</v>
      </c>
      <c r="J62" s="15">
        <v>8502</v>
      </c>
      <c r="K62" s="2">
        <v>5784.14</v>
      </c>
      <c r="L62" s="15">
        <v>353466.47</v>
      </c>
      <c r="M62" s="15">
        <v>39222.47</v>
      </c>
      <c r="N62" s="15">
        <v>33279.22</v>
      </c>
      <c r="O62" s="2">
        <v>96303.28</v>
      </c>
      <c r="P62" s="15">
        <v>168804.97</v>
      </c>
      <c r="Q62" s="15">
        <v>184661.5</v>
      </c>
    </row>
    <row r="63" spans="1:17" x14ac:dyDescent="0.25">
      <c r="K63" s="2">
        <v>0</v>
      </c>
      <c r="O63" s="2">
        <v>0</v>
      </c>
    </row>
    <row r="64" spans="1:17" x14ac:dyDescent="0.25">
      <c r="B64" s="10" t="s">
        <v>100</v>
      </c>
      <c r="K64" s="2">
        <v>0</v>
      </c>
      <c r="O64" s="2">
        <v>0</v>
      </c>
    </row>
    <row r="65" spans="1:17" x14ac:dyDescent="0.25">
      <c r="A65" s="4"/>
      <c r="B65" s="4" t="s">
        <v>103</v>
      </c>
      <c r="C65" s="20" t="s">
        <v>104</v>
      </c>
      <c r="D65" s="2">
        <v>15276.9</v>
      </c>
      <c r="E65" s="2">
        <v>0</v>
      </c>
      <c r="F65" s="2">
        <v>0</v>
      </c>
      <c r="G65" s="2">
        <v>400</v>
      </c>
      <c r="H65" s="2">
        <v>1130</v>
      </c>
      <c r="I65" s="2">
        <v>770</v>
      </c>
      <c r="J65" s="2">
        <v>0</v>
      </c>
      <c r="K65" s="2">
        <v>0</v>
      </c>
      <c r="L65" s="2">
        <v>17576.900000000001</v>
      </c>
      <c r="M65" s="2">
        <v>2332.2199999999998</v>
      </c>
      <c r="N65" s="2">
        <v>1756.84</v>
      </c>
      <c r="O65" s="2">
        <v>8481.84</v>
      </c>
      <c r="P65" s="2">
        <v>12570.9</v>
      </c>
      <c r="Q65" s="2">
        <v>5006</v>
      </c>
    </row>
    <row r="66" spans="1:17" x14ac:dyDescent="0.25">
      <c r="A66" s="4"/>
      <c r="B66" s="4" t="s">
        <v>105</v>
      </c>
      <c r="C66" s="20" t="s">
        <v>106</v>
      </c>
      <c r="D66" s="2">
        <v>11499</v>
      </c>
      <c r="E66" s="2">
        <v>0</v>
      </c>
      <c r="F66" s="2">
        <v>0</v>
      </c>
      <c r="G66" s="2">
        <v>0</v>
      </c>
      <c r="H66" s="2">
        <v>820</v>
      </c>
      <c r="I66" s="2">
        <v>510</v>
      </c>
      <c r="J66" s="2">
        <v>0</v>
      </c>
      <c r="K66" s="2">
        <v>0</v>
      </c>
      <c r="L66" s="2">
        <v>12829</v>
      </c>
      <c r="M66" s="2">
        <v>1331.02</v>
      </c>
      <c r="N66" s="2">
        <v>1322.38</v>
      </c>
      <c r="O66" s="2">
        <v>149.60000000000002</v>
      </c>
      <c r="P66" s="2">
        <v>2803</v>
      </c>
      <c r="Q66" s="2">
        <v>10026</v>
      </c>
    </row>
    <row r="67" spans="1:17" x14ac:dyDescent="0.25">
      <c r="A67" s="4"/>
      <c r="B67" s="4" t="s">
        <v>107</v>
      </c>
      <c r="C67" s="20" t="s">
        <v>108</v>
      </c>
      <c r="D67" s="2">
        <v>16246.2</v>
      </c>
      <c r="E67" s="2">
        <v>0</v>
      </c>
      <c r="F67" s="2">
        <v>0</v>
      </c>
      <c r="G67" s="2">
        <v>400</v>
      </c>
      <c r="H67" s="2">
        <v>1128</v>
      </c>
      <c r="I67" s="2">
        <v>703</v>
      </c>
      <c r="J67" s="2">
        <v>0</v>
      </c>
      <c r="K67" s="2">
        <v>0</v>
      </c>
      <c r="L67" s="2">
        <v>18477.2</v>
      </c>
      <c r="M67" s="2">
        <v>2524.52</v>
      </c>
      <c r="N67" s="2">
        <v>1868.32</v>
      </c>
      <c r="O67" s="2">
        <v>1553.86</v>
      </c>
      <c r="P67" s="2">
        <v>5946.7</v>
      </c>
      <c r="Q67" s="2">
        <v>12530.5</v>
      </c>
    </row>
    <row r="68" spans="1:17" x14ac:dyDescent="0.25">
      <c r="A68" s="4"/>
      <c r="B68" s="4" t="s">
        <v>109</v>
      </c>
      <c r="C68" s="20" t="s">
        <v>110</v>
      </c>
      <c r="D68" s="2">
        <v>14286.9</v>
      </c>
      <c r="E68" s="2">
        <v>0</v>
      </c>
      <c r="F68" s="2">
        <v>0</v>
      </c>
      <c r="G68" s="2">
        <v>200</v>
      </c>
      <c r="H68" s="2">
        <v>957</v>
      </c>
      <c r="I68" s="2">
        <v>881</v>
      </c>
      <c r="J68" s="2">
        <v>0</v>
      </c>
      <c r="K68" s="2">
        <v>0</v>
      </c>
      <c r="L68" s="2">
        <v>16324.9</v>
      </c>
      <c r="M68" s="2">
        <v>2064.8000000000002</v>
      </c>
      <c r="N68" s="2">
        <v>1643</v>
      </c>
      <c r="O68" s="2">
        <v>4952.6000000000004</v>
      </c>
      <c r="P68" s="2">
        <v>8660.4</v>
      </c>
      <c r="Q68" s="2">
        <v>7664.5</v>
      </c>
    </row>
    <row r="69" spans="1:17" x14ac:dyDescent="0.25">
      <c r="A69" s="4"/>
      <c r="B69" s="4" t="s">
        <v>558</v>
      </c>
      <c r="C69" s="20" t="s">
        <v>559</v>
      </c>
      <c r="D69" s="2">
        <v>27627</v>
      </c>
      <c r="E69" s="2">
        <v>0</v>
      </c>
      <c r="F69" s="2">
        <v>0</v>
      </c>
      <c r="G69" s="2">
        <v>0</v>
      </c>
      <c r="H69" s="2">
        <v>1465</v>
      </c>
      <c r="I69" s="2">
        <v>987</v>
      </c>
      <c r="J69" s="2">
        <v>0</v>
      </c>
      <c r="K69" s="2">
        <v>0</v>
      </c>
      <c r="L69" s="2">
        <v>30079</v>
      </c>
      <c r="M69" s="2">
        <v>5077.1000000000004</v>
      </c>
      <c r="N69" s="2">
        <v>3177.1</v>
      </c>
      <c r="O69" s="2">
        <v>0.3</v>
      </c>
      <c r="P69" s="2">
        <v>8254.5</v>
      </c>
      <c r="Q69" s="2">
        <v>21824.5</v>
      </c>
    </row>
    <row r="70" spans="1:17" x14ac:dyDescent="0.25">
      <c r="A70" s="4"/>
      <c r="B70" s="4" t="s">
        <v>111</v>
      </c>
      <c r="C70" s="20" t="s">
        <v>112</v>
      </c>
      <c r="D70" s="2">
        <v>14286.9</v>
      </c>
      <c r="E70" s="2">
        <v>0</v>
      </c>
      <c r="F70" s="2">
        <v>952.46</v>
      </c>
      <c r="G70" s="2">
        <v>400</v>
      </c>
      <c r="H70" s="2">
        <v>957</v>
      </c>
      <c r="I70" s="2">
        <v>881</v>
      </c>
      <c r="J70" s="2">
        <v>0</v>
      </c>
      <c r="K70" s="2">
        <v>0</v>
      </c>
      <c r="L70" s="2">
        <v>17477.36</v>
      </c>
      <c r="M70" s="2">
        <v>2220.73</v>
      </c>
      <c r="N70" s="2">
        <v>1643.64</v>
      </c>
      <c r="O70" s="2">
        <v>5355.99</v>
      </c>
      <c r="P70" s="2">
        <v>9220.36</v>
      </c>
      <c r="Q70" s="2">
        <v>8257</v>
      </c>
    </row>
    <row r="71" spans="1:17" x14ac:dyDescent="0.25">
      <c r="A71" s="4"/>
      <c r="B71" s="4" t="s">
        <v>29</v>
      </c>
      <c r="C71" s="20" t="s">
        <v>30</v>
      </c>
      <c r="D71" s="2">
        <v>10954.2</v>
      </c>
      <c r="E71" s="2">
        <v>0</v>
      </c>
      <c r="F71" s="2">
        <v>0</v>
      </c>
      <c r="G71" s="2">
        <v>0</v>
      </c>
      <c r="H71" s="2">
        <v>802</v>
      </c>
      <c r="I71" s="2">
        <v>482</v>
      </c>
      <c r="J71" s="2">
        <v>0</v>
      </c>
      <c r="K71" s="2">
        <v>0</v>
      </c>
      <c r="L71" s="2">
        <v>12493.5</v>
      </c>
      <c r="M71" s="2">
        <v>1270.9000000000001</v>
      </c>
      <c r="N71" s="2">
        <v>1297.2</v>
      </c>
      <c r="O71" s="2">
        <v>1112.4000000000001</v>
      </c>
      <c r="P71" s="2">
        <v>3680.5</v>
      </c>
      <c r="Q71" s="2">
        <v>8813</v>
      </c>
    </row>
    <row r="72" spans="1:17" x14ac:dyDescent="0.25">
      <c r="A72" s="4"/>
      <c r="B72" s="4" t="s">
        <v>496</v>
      </c>
      <c r="C72" s="20" t="s">
        <v>497</v>
      </c>
      <c r="D72" s="2">
        <v>11668.8</v>
      </c>
      <c r="E72" s="2">
        <v>0</v>
      </c>
      <c r="F72" s="2">
        <v>0</v>
      </c>
      <c r="G72" s="2">
        <v>0</v>
      </c>
      <c r="H72" s="2">
        <v>784</v>
      </c>
      <c r="I72" s="2">
        <v>482</v>
      </c>
      <c r="J72" s="2">
        <v>0</v>
      </c>
      <c r="K72" s="2">
        <v>0</v>
      </c>
      <c r="L72" s="2">
        <v>12220.2</v>
      </c>
      <c r="M72" s="2">
        <v>1221.92</v>
      </c>
      <c r="N72" s="2">
        <v>1259.74</v>
      </c>
      <c r="O72" s="2">
        <v>1274.04</v>
      </c>
      <c r="P72" s="2">
        <v>3755.7</v>
      </c>
      <c r="Q72" s="2">
        <v>8464.5</v>
      </c>
    </row>
    <row r="73" spans="1:17" x14ac:dyDescent="0.25">
      <c r="A73" s="4"/>
      <c r="B73" s="4" t="s">
        <v>113</v>
      </c>
      <c r="C73" s="20" t="s">
        <v>114</v>
      </c>
      <c r="D73" s="2">
        <v>10953.9</v>
      </c>
      <c r="E73" s="2">
        <v>0</v>
      </c>
      <c r="F73" s="2">
        <v>0</v>
      </c>
      <c r="G73" s="2">
        <v>0</v>
      </c>
      <c r="H73" s="2">
        <v>941</v>
      </c>
      <c r="I73" s="2">
        <v>645</v>
      </c>
      <c r="J73" s="2">
        <v>0</v>
      </c>
      <c r="K73" s="2">
        <v>0</v>
      </c>
      <c r="L73" s="2">
        <v>13254.8</v>
      </c>
      <c r="M73" s="2">
        <v>1409.02</v>
      </c>
      <c r="N73" s="2">
        <v>1341.92</v>
      </c>
      <c r="O73" s="2">
        <v>1668.36</v>
      </c>
      <c r="P73" s="2">
        <v>4419.3</v>
      </c>
      <c r="Q73" s="2">
        <v>8835.5</v>
      </c>
    </row>
    <row r="74" spans="1:17" x14ac:dyDescent="0.25">
      <c r="A74" s="4"/>
      <c r="B74" s="4" t="s">
        <v>506</v>
      </c>
      <c r="C74" s="20" t="s">
        <v>507</v>
      </c>
      <c r="D74" s="2">
        <v>10953.9</v>
      </c>
      <c r="E74" s="2">
        <v>0</v>
      </c>
      <c r="F74" s="2">
        <v>0</v>
      </c>
      <c r="G74" s="2">
        <v>200</v>
      </c>
      <c r="H74" s="2">
        <v>784</v>
      </c>
      <c r="I74" s="2">
        <v>499</v>
      </c>
      <c r="J74" s="2">
        <v>0</v>
      </c>
      <c r="K74" s="2">
        <v>0</v>
      </c>
      <c r="L74" s="2">
        <v>12379.85</v>
      </c>
      <c r="M74" s="2">
        <v>1250.53</v>
      </c>
      <c r="N74" s="2">
        <v>1259.7</v>
      </c>
      <c r="O74" s="2">
        <v>0.12</v>
      </c>
      <c r="P74" s="2">
        <v>2510.35</v>
      </c>
      <c r="Q74" s="2">
        <v>9869.5</v>
      </c>
    </row>
    <row r="75" spans="1:17" x14ac:dyDescent="0.25">
      <c r="A75" s="4"/>
      <c r="B75" s="11" t="s">
        <v>538</v>
      </c>
      <c r="C75" s="26"/>
      <c r="D75" s="2"/>
      <c r="E75" s="26" t="s">
        <v>39</v>
      </c>
      <c r="F75" s="26" t="s">
        <v>39</v>
      </c>
      <c r="G75" s="26" t="s">
        <v>39</v>
      </c>
      <c r="H75" s="26" t="s">
        <v>39</v>
      </c>
      <c r="I75" s="26" t="s">
        <v>39</v>
      </c>
      <c r="J75" s="26" t="s">
        <v>39</v>
      </c>
      <c r="K75" s="2">
        <v>0</v>
      </c>
      <c r="L75" s="26" t="s">
        <v>39</v>
      </c>
      <c r="M75" s="26" t="s">
        <v>39</v>
      </c>
      <c r="N75" s="26" t="s">
        <v>39</v>
      </c>
      <c r="O75" s="2">
        <v>0</v>
      </c>
      <c r="P75" s="26" t="s">
        <v>39</v>
      </c>
      <c r="Q75" s="26" t="s">
        <v>39</v>
      </c>
    </row>
    <row r="76" spans="1:17" x14ac:dyDescent="0.25">
      <c r="D76" s="15"/>
      <c r="E76" s="15">
        <v>0</v>
      </c>
      <c r="F76" s="15">
        <v>952.46</v>
      </c>
      <c r="G76" s="15">
        <v>1600</v>
      </c>
      <c r="H76" s="15">
        <v>9768</v>
      </c>
      <c r="I76" s="15">
        <v>6840</v>
      </c>
      <c r="J76" s="15">
        <v>0</v>
      </c>
      <c r="K76" s="2">
        <v>0</v>
      </c>
      <c r="L76" s="15">
        <v>163112.71</v>
      </c>
      <c r="M76" s="15">
        <v>20702.759999999998</v>
      </c>
      <c r="N76" s="15">
        <v>16569.84</v>
      </c>
      <c r="O76" s="2">
        <v>24549.11</v>
      </c>
      <c r="P76" s="15">
        <v>61821.71</v>
      </c>
      <c r="Q76" s="15">
        <v>101291</v>
      </c>
    </row>
    <row r="77" spans="1:17" x14ac:dyDescent="0.25">
      <c r="K77" s="2">
        <v>0</v>
      </c>
      <c r="O77" s="2">
        <v>0</v>
      </c>
    </row>
    <row r="78" spans="1:17" x14ac:dyDescent="0.25">
      <c r="B78" s="10" t="s">
        <v>125</v>
      </c>
      <c r="K78" s="2">
        <v>0</v>
      </c>
      <c r="O78" s="2">
        <v>0</v>
      </c>
    </row>
    <row r="79" spans="1:17" x14ac:dyDescent="0.25">
      <c r="B79" s="4" t="s">
        <v>126</v>
      </c>
      <c r="C79" s="20" t="s">
        <v>127</v>
      </c>
      <c r="D79" s="2">
        <v>10953.9</v>
      </c>
      <c r="E79" s="2">
        <v>0</v>
      </c>
      <c r="F79" s="2">
        <v>0</v>
      </c>
      <c r="G79" s="2">
        <v>200</v>
      </c>
      <c r="H79" s="2">
        <v>784</v>
      </c>
      <c r="I79" s="2">
        <v>499</v>
      </c>
      <c r="J79" s="2">
        <v>708.5</v>
      </c>
      <c r="K79" s="2">
        <v>0</v>
      </c>
      <c r="L79" s="2">
        <v>13145.4</v>
      </c>
      <c r="M79" s="2">
        <v>1390.13</v>
      </c>
      <c r="N79" s="2">
        <v>1259.7</v>
      </c>
      <c r="O79" s="2">
        <v>1010.07</v>
      </c>
      <c r="P79" s="2">
        <v>3659.9</v>
      </c>
      <c r="Q79" s="2">
        <v>9485.5</v>
      </c>
    </row>
    <row r="80" spans="1:17" x14ac:dyDescent="0.25">
      <c r="B80" s="4" t="s">
        <v>128</v>
      </c>
      <c r="C80" s="20" t="s">
        <v>129</v>
      </c>
      <c r="D80" s="2">
        <v>10953.9</v>
      </c>
      <c r="E80" s="2">
        <v>0</v>
      </c>
      <c r="F80" s="2">
        <v>0</v>
      </c>
      <c r="G80" s="2">
        <v>0</v>
      </c>
      <c r="H80" s="2">
        <v>784</v>
      </c>
      <c r="I80" s="2">
        <v>499</v>
      </c>
      <c r="J80" s="2">
        <v>708.5</v>
      </c>
      <c r="K80" s="2">
        <v>0</v>
      </c>
      <c r="L80" s="2">
        <v>12934.24</v>
      </c>
      <c r="M80" s="2">
        <v>1349.88</v>
      </c>
      <c r="N80" s="2">
        <v>1259.7</v>
      </c>
      <c r="O80" s="2">
        <v>884.16</v>
      </c>
      <c r="P80" s="2">
        <v>3493.74</v>
      </c>
      <c r="Q80" s="2">
        <v>9440.5</v>
      </c>
    </row>
    <row r="81" spans="1:17" x14ac:dyDescent="0.25">
      <c r="B81" s="4" t="s">
        <v>130</v>
      </c>
      <c r="C81" s="20" t="s">
        <v>131</v>
      </c>
      <c r="D81" s="2">
        <v>10953.9</v>
      </c>
      <c r="E81" s="2">
        <v>0</v>
      </c>
      <c r="F81" s="2">
        <v>0</v>
      </c>
      <c r="G81" s="2">
        <v>200</v>
      </c>
      <c r="H81" s="2">
        <v>784</v>
      </c>
      <c r="I81" s="2">
        <v>499</v>
      </c>
      <c r="J81" s="2">
        <v>0</v>
      </c>
      <c r="K81" s="2">
        <v>0</v>
      </c>
      <c r="L81" s="2">
        <v>12420.67</v>
      </c>
      <c r="M81" s="2">
        <v>1257.8499999999999</v>
      </c>
      <c r="N81" s="2">
        <v>1259.7</v>
      </c>
      <c r="O81" s="2">
        <v>1003.12</v>
      </c>
      <c r="P81" s="2">
        <v>3520.67</v>
      </c>
      <c r="Q81" s="2">
        <v>8900</v>
      </c>
    </row>
    <row r="82" spans="1:17" x14ac:dyDescent="0.25">
      <c r="B82" s="4" t="s">
        <v>132</v>
      </c>
      <c r="C82" s="20" t="s">
        <v>133</v>
      </c>
      <c r="D82" s="2">
        <v>10953.9</v>
      </c>
      <c r="E82" s="2">
        <v>0</v>
      </c>
      <c r="F82" s="2">
        <v>0</v>
      </c>
      <c r="G82" s="2">
        <v>200</v>
      </c>
      <c r="H82" s="2">
        <v>784</v>
      </c>
      <c r="I82" s="2">
        <v>499</v>
      </c>
      <c r="J82" s="2">
        <v>0</v>
      </c>
      <c r="K82" s="2">
        <v>0</v>
      </c>
      <c r="L82" s="2">
        <v>12436.9</v>
      </c>
      <c r="M82" s="2">
        <v>1260.76</v>
      </c>
      <c r="N82" s="2">
        <v>1259.7</v>
      </c>
      <c r="O82" s="2">
        <v>1009.94</v>
      </c>
      <c r="P82" s="2">
        <v>3530.4</v>
      </c>
      <c r="Q82" s="2">
        <v>8906.5</v>
      </c>
    </row>
    <row r="83" spans="1:17" x14ac:dyDescent="0.25">
      <c r="B83" s="4" t="s">
        <v>134</v>
      </c>
      <c r="C83" s="20" t="s">
        <v>135</v>
      </c>
      <c r="D83" s="2">
        <v>10953.9</v>
      </c>
      <c r="E83" s="2">
        <v>0</v>
      </c>
      <c r="F83" s="2">
        <v>0</v>
      </c>
      <c r="G83" s="2">
        <v>400</v>
      </c>
      <c r="H83" s="2">
        <v>784</v>
      </c>
      <c r="I83" s="2">
        <v>499</v>
      </c>
      <c r="J83" s="2">
        <v>0</v>
      </c>
      <c r="K83" s="2">
        <v>0</v>
      </c>
      <c r="L83" s="2">
        <v>12636.9</v>
      </c>
      <c r="M83" s="2">
        <v>1296.5999999999999</v>
      </c>
      <c r="N83" s="2">
        <v>1259.7</v>
      </c>
      <c r="O83" s="2">
        <v>1005.0999999999999</v>
      </c>
      <c r="P83" s="2">
        <v>3561.4</v>
      </c>
      <c r="Q83" s="2">
        <v>9075.5</v>
      </c>
    </row>
    <row r="84" spans="1:17" x14ac:dyDescent="0.25">
      <c r="A84" s="26"/>
      <c r="B84" s="11" t="s">
        <v>538</v>
      </c>
      <c r="C84" s="26"/>
      <c r="D84" s="26" t="s">
        <v>39</v>
      </c>
      <c r="E84" s="26" t="s">
        <v>39</v>
      </c>
      <c r="F84" s="26" t="s">
        <v>39</v>
      </c>
      <c r="G84" s="26" t="s">
        <v>39</v>
      </c>
      <c r="H84" s="26" t="s">
        <v>39</v>
      </c>
      <c r="I84" s="26" t="s">
        <v>39</v>
      </c>
      <c r="J84" s="26" t="s">
        <v>39</v>
      </c>
      <c r="K84" s="2">
        <v>0</v>
      </c>
      <c r="L84" s="26" t="s">
        <v>39</v>
      </c>
      <c r="M84" s="26" t="s">
        <v>39</v>
      </c>
      <c r="N84" s="26" t="s">
        <v>39</v>
      </c>
      <c r="O84" s="2">
        <v>0</v>
      </c>
      <c r="P84" s="26" t="s">
        <v>39</v>
      </c>
      <c r="Q84" s="26" t="s">
        <v>39</v>
      </c>
    </row>
    <row r="85" spans="1:17" x14ac:dyDescent="0.25">
      <c r="D85" s="15"/>
      <c r="E85" s="15">
        <v>0</v>
      </c>
      <c r="F85" s="15">
        <v>0</v>
      </c>
      <c r="G85" s="15">
        <v>1000</v>
      </c>
      <c r="H85" s="15">
        <v>3920</v>
      </c>
      <c r="I85" s="15">
        <v>2495</v>
      </c>
      <c r="J85" s="15">
        <v>1417</v>
      </c>
      <c r="K85" s="2">
        <v>0</v>
      </c>
      <c r="L85" s="15">
        <v>63574.11</v>
      </c>
      <c r="M85" s="15">
        <v>6555.22</v>
      </c>
      <c r="N85" s="15">
        <v>6298.5</v>
      </c>
      <c r="O85" s="2">
        <v>4912.3900000000003</v>
      </c>
      <c r="P85" s="15">
        <v>17766.11</v>
      </c>
      <c r="Q85" s="15">
        <v>45808</v>
      </c>
    </row>
    <row r="86" spans="1:17" x14ac:dyDescent="0.25">
      <c r="K86" s="2">
        <v>0</v>
      </c>
      <c r="O86" s="2">
        <v>0</v>
      </c>
    </row>
    <row r="87" spans="1:17" x14ac:dyDescent="0.25">
      <c r="B87" s="10" t="s">
        <v>138</v>
      </c>
      <c r="K87" s="2">
        <v>0</v>
      </c>
      <c r="O87" s="2">
        <v>0</v>
      </c>
    </row>
    <row r="88" spans="1:17" x14ac:dyDescent="0.25">
      <c r="B88" s="4" t="s">
        <v>498</v>
      </c>
      <c r="C88" s="20" t="s">
        <v>499</v>
      </c>
      <c r="D88" s="2">
        <v>11756.1</v>
      </c>
      <c r="E88" s="2">
        <v>0</v>
      </c>
      <c r="F88" s="2">
        <v>0</v>
      </c>
      <c r="G88" s="2">
        <v>0</v>
      </c>
      <c r="H88" s="2">
        <v>846</v>
      </c>
      <c r="I88" s="2">
        <v>528</v>
      </c>
      <c r="J88" s="2">
        <v>739.32</v>
      </c>
      <c r="K88" s="2">
        <v>0</v>
      </c>
      <c r="L88" s="2">
        <v>13869.72</v>
      </c>
      <c r="M88" s="2">
        <v>1540.36</v>
      </c>
      <c r="N88" s="2">
        <v>1351.98</v>
      </c>
      <c r="O88" s="2">
        <v>828.38</v>
      </c>
      <c r="P88" s="2">
        <v>3720.72</v>
      </c>
      <c r="Q88" s="2">
        <v>10149</v>
      </c>
    </row>
    <row r="89" spans="1:17" x14ac:dyDescent="0.25">
      <c r="B89" s="4" t="s">
        <v>139</v>
      </c>
      <c r="C89" s="20" t="s">
        <v>140</v>
      </c>
      <c r="D89" s="2">
        <v>10953.9</v>
      </c>
      <c r="E89" s="2">
        <v>0</v>
      </c>
      <c r="F89" s="2">
        <v>0</v>
      </c>
      <c r="G89" s="2">
        <v>0</v>
      </c>
      <c r="H89" s="2">
        <v>784</v>
      </c>
      <c r="I89" s="2">
        <v>499</v>
      </c>
      <c r="J89" s="2">
        <v>708.5</v>
      </c>
      <c r="K89" s="2">
        <v>0</v>
      </c>
      <c r="L89" s="2">
        <v>12854.11</v>
      </c>
      <c r="M89" s="2">
        <v>1335.52</v>
      </c>
      <c r="N89" s="2">
        <v>1259.7</v>
      </c>
      <c r="O89" s="2">
        <v>1051.3899999999999</v>
      </c>
      <c r="P89" s="2">
        <v>3646.61</v>
      </c>
      <c r="Q89" s="2">
        <v>9207.5</v>
      </c>
    </row>
    <row r="90" spans="1:17" x14ac:dyDescent="0.25">
      <c r="B90" s="4" t="s">
        <v>141</v>
      </c>
      <c r="C90" s="20" t="s">
        <v>142</v>
      </c>
      <c r="D90" s="2">
        <v>10953.9</v>
      </c>
      <c r="E90" s="2">
        <v>0</v>
      </c>
      <c r="F90" s="2">
        <v>0</v>
      </c>
      <c r="G90" s="2">
        <v>0</v>
      </c>
      <c r="H90" s="2">
        <v>784</v>
      </c>
      <c r="I90" s="2">
        <v>499</v>
      </c>
      <c r="J90" s="2">
        <v>0</v>
      </c>
      <c r="K90" s="2">
        <v>0</v>
      </c>
      <c r="L90" s="2">
        <v>12225.74</v>
      </c>
      <c r="M90" s="2">
        <v>1222.92</v>
      </c>
      <c r="N90" s="2">
        <v>1259.7</v>
      </c>
      <c r="O90" s="2">
        <v>989.12</v>
      </c>
      <c r="P90" s="2">
        <v>3471.74</v>
      </c>
      <c r="Q90" s="2">
        <v>8754</v>
      </c>
    </row>
    <row r="91" spans="1:17" x14ac:dyDescent="0.25">
      <c r="B91" s="4" t="s">
        <v>438</v>
      </c>
      <c r="C91" s="20" t="s">
        <v>439</v>
      </c>
      <c r="D91" s="2">
        <v>10953.9</v>
      </c>
      <c r="E91" s="2">
        <v>0</v>
      </c>
      <c r="F91" s="2">
        <v>0</v>
      </c>
      <c r="G91" s="2">
        <v>0</v>
      </c>
      <c r="H91" s="2">
        <v>784</v>
      </c>
      <c r="I91" s="2">
        <v>499</v>
      </c>
      <c r="J91" s="2">
        <v>0</v>
      </c>
      <c r="K91" s="2">
        <v>0</v>
      </c>
      <c r="L91" s="2">
        <v>12176.05</v>
      </c>
      <c r="M91" s="2">
        <v>1214.01</v>
      </c>
      <c r="N91" s="2">
        <v>1259.7</v>
      </c>
      <c r="O91" s="2">
        <v>2686.34</v>
      </c>
      <c r="P91" s="2">
        <v>5160.05</v>
      </c>
      <c r="Q91" s="2">
        <v>7016</v>
      </c>
    </row>
    <row r="92" spans="1:17" x14ac:dyDescent="0.25">
      <c r="B92" s="4" t="s">
        <v>508</v>
      </c>
      <c r="C92" s="20" t="s">
        <v>509</v>
      </c>
      <c r="D92" s="2">
        <v>11756.1</v>
      </c>
      <c r="E92" s="2">
        <v>0</v>
      </c>
      <c r="F92" s="2">
        <v>0</v>
      </c>
      <c r="G92" s="2">
        <v>0</v>
      </c>
      <c r="H92" s="2">
        <v>846</v>
      </c>
      <c r="I92" s="2">
        <v>528</v>
      </c>
      <c r="J92" s="2">
        <v>0</v>
      </c>
      <c r="K92" s="2">
        <v>0</v>
      </c>
      <c r="L92" s="2">
        <v>13102.64</v>
      </c>
      <c r="M92" s="2">
        <v>1380.06</v>
      </c>
      <c r="N92" s="2">
        <v>1351.98</v>
      </c>
      <c r="O92" s="2">
        <v>3647.1</v>
      </c>
      <c r="P92" s="2">
        <v>6379.14</v>
      </c>
      <c r="Q92" s="2">
        <v>6723.5</v>
      </c>
    </row>
    <row r="93" spans="1:17" x14ac:dyDescent="0.25">
      <c r="B93" s="4" t="s">
        <v>143</v>
      </c>
      <c r="C93" s="20" t="s">
        <v>144</v>
      </c>
      <c r="D93" s="2">
        <v>10953.9</v>
      </c>
      <c r="E93" s="2">
        <v>0</v>
      </c>
      <c r="F93" s="2">
        <v>0</v>
      </c>
      <c r="G93" s="2">
        <v>200</v>
      </c>
      <c r="H93" s="2">
        <v>784</v>
      </c>
      <c r="I93" s="2">
        <v>499</v>
      </c>
      <c r="J93" s="2">
        <v>0</v>
      </c>
      <c r="K93" s="2">
        <v>0</v>
      </c>
      <c r="L93" s="2">
        <v>12436.9</v>
      </c>
      <c r="M93" s="2">
        <v>1260.76</v>
      </c>
      <c r="N93" s="2">
        <v>1259.7</v>
      </c>
      <c r="O93" s="2">
        <v>1004.94</v>
      </c>
      <c r="P93" s="2">
        <v>3525.4</v>
      </c>
      <c r="Q93" s="2">
        <v>8911.5</v>
      </c>
    </row>
    <row r="94" spans="1:17" x14ac:dyDescent="0.25">
      <c r="B94" s="4" t="s">
        <v>145</v>
      </c>
      <c r="C94" s="20" t="s">
        <v>146</v>
      </c>
      <c r="D94" s="2">
        <v>10953.9</v>
      </c>
      <c r="E94" s="2">
        <v>0</v>
      </c>
      <c r="F94" s="2">
        <v>0</v>
      </c>
      <c r="G94" s="2">
        <v>400</v>
      </c>
      <c r="H94" s="2">
        <v>784</v>
      </c>
      <c r="I94" s="2">
        <v>499</v>
      </c>
      <c r="J94" s="2">
        <v>0</v>
      </c>
      <c r="K94" s="2">
        <v>0</v>
      </c>
      <c r="L94" s="2">
        <v>12636.9</v>
      </c>
      <c r="M94" s="2">
        <v>1296.5999999999999</v>
      </c>
      <c r="N94" s="2">
        <v>1259.7</v>
      </c>
      <c r="O94" s="2">
        <v>1011.5999999999999</v>
      </c>
      <c r="P94" s="2">
        <v>3567.9</v>
      </c>
      <c r="Q94" s="2">
        <v>9069</v>
      </c>
    </row>
    <row r="95" spans="1:17" x14ac:dyDescent="0.25">
      <c r="B95" s="4" t="s">
        <v>147</v>
      </c>
      <c r="C95" s="20" t="s">
        <v>148</v>
      </c>
      <c r="D95" s="2">
        <v>10953.9</v>
      </c>
      <c r="E95" s="2">
        <v>0</v>
      </c>
      <c r="F95" s="2">
        <v>0</v>
      </c>
      <c r="G95" s="2">
        <v>0</v>
      </c>
      <c r="H95" s="2">
        <v>784</v>
      </c>
      <c r="I95" s="2">
        <v>499</v>
      </c>
      <c r="J95" s="2">
        <v>0</v>
      </c>
      <c r="K95" s="2">
        <v>0</v>
      </c>
      <c r="L95" s="2">
        <v>12236.9</v>
      </c>
      <c r="M95" s="2">
        <v>1224.92</v>
      </c>
      <c r="N95" s="2">
        <v>1259.7</v>
      </c>
      <c r="O95" s="2">
        <v>1565.78</v>
      </c>
      <c r="P95" s="2">
        <v>4050.4</v>
      </c>
      <c r="Q95" s="2">
        <v>8186.5</v>
      </c>
    </row>
    <row r="96" spans="1:17" x14ac:dyDescent="0.25">
      <c r="B96" s="4" t="s">
        <v>149</v>
      </c>
      <c r="C96" s="20" t="s">
        <v>150</v>
      </c>
      <c r="D96" s="2">
        <v>10953.9</v>
      </c>
      <c r="E96" s="2">
        <v>0</v>
      </c>
      <c r="F96" s="2">
        <v>0</v>
      </c>
      <c r="G96" s="2">
        <v>400</v>
      </c>
      <c r="H96" s="2">
        <v>784</v>
      </c>
      <c r="I96" s="2">
        <v>499</v>
      </c>
      <c r="J96" s="2">
        <v>0</v>
      </c>
      <c r="K96" s="2">
        <v>0</v>
      </c>
      <c r="L96" s="2">
        <v>12636.9</v>
      </c>
      <c r="M96" s="2">
        <v>1296.5999999999999</v>
      </c>
      <c r="N96" s="2">
        <v>1259.7</v>
      </c>
      <c r="O96" s="2">
        <v>0.1</v>
      </c>
      <c r="P96" s="2">
        <v>2556.4</v>
      </c>
      <c r="Q96" s="2">
        <v>10080.5</v>
      </c>
    </row>
    <row r="97" spans="1:17" x14ac:dyDescent="0.25">
      <c r="B97" s="4" t="s">
        <v>151</v>
      </c>
      <c r="C97" s="20" t="s">
        <v>152</v>
      </c>
      <c r="D97" s="2">
        <v>10953.9</v>
      </c>
      <c r="E97" s="2">
        <v>0</v>
      </c>
      <c r="F97" s="2">
        <v>0</v>
      </c>
      <c r="G97" s="2">
        <v>200</v>
      </c>
      <c r="H97" s="2">
        <v>784</v>
      </c>
      <c r="I97" s="2">
        <v>499</v>
      </c>
      <c r="J97" s="2">
        <v>0</v>
      </c>
      <c r="K97" s="2">
        <v>0</v>
      </c>
      <c r="L97" s="2">
        <v>12436.9</v>
      </c>
      <c r="M97" s="2">
        <v>1260.76</v>
      </c>
      <c r="N97" s="2">
        <v>1259.7</v>
      </c>
      <c r="O97" s="2">
        <v>-0.06</v>
      </c>
      <c r="P97" s="2">
        <v>2520.4</v>
      </c>
      <c r="Q97" s="2">
        <v>9916.5</v>
      </c>
    </row>
    <row r="98" spans="1:17" x14ac:dyDescent="0.25">
      <c r="A98" s="26"/>
      <c r="B98" s="11" t="s">
        <v>538</v>
      </c>
      <c r="C98" s="26"/>
      <c r="D98" s="26" t="s">
        <v>39</v>
      </c>
      <c r="E98" s="26" t="s">
        <v>39</v>
      </c>
      <c r="F98" s="26" t="s">
        <v>39</v>
      </c>
      <c r="G98" s="26" t="s">
        <v>39</v>
      </c>
      <c r="H98" s="26" t="s">
        <v>39</v>
      </c>
      <c r="I98" s="26" t="s">
        <v>39</v>
      </c>
      <c r="J98" s="26" t="s">
        <v>39</v>
      </c>
      <c r="K98" s="2">
        <v>0</v>
      </c>
      <c r="L98" s="26" t="s">
        <v>39</v>
      </c>
      <c r="M98" s="26" t="s">
        <v>39</v>
      </c>
      <c r="N98" s="26" t="s">
        <v>39</v>
      </c>
      <c r="O98" s="2">
        <v>0</v>
      </c>
      <c r="P98" s="26" t="s">
        <v>39</v>
      </c>
      <c r="Q98" s="26" t="s">
        <v>39</v>
      </c>
    </row>
    <row r="99" spans="1:17" x14ac:dyDescent="0.25">
      <c r="D99" s="15"/>
      <c r="E99" s="15">
        <v>0</v>
      </c>
      <c r="F99" s="15">
        <v>0</v>
      </c>
      <c r="G99" s="15">
        <v>1200</v>
      </c>
      <c r="H99" s="15">
        <v>7964</v>
      </c>
      <c r="I99" s="15">
        <v>5048</v>
      </c>
      <c r="J99" s="15">
        <v>1447.82</v>
      </c>
      <c r="K99" s="2">
        <v>0</v>
      </c>
      <c r="L99" s="15">
        <v>126612.76</v>
      </c>
      <c r="M99" s="15">
        <v>13032.51</v>
      </c>
      <c r="N99" s="15">
        <v>12781.56</v>
      </c>
      <c r="O99" s="2">
        <v>12784.69</v>
      </c>
      <c r="P99" s="15">
        <v>38598.76</v>
      </c>
      <c r="Q99" s="15">
        <v>88014</v>
      </c>
    </row>
    <row r="100" spans="1:17" x14ac:dyDescent="0.25">
      <c r="K100" s="2">
        <v>0</v>
      </c>
      <c r="O100" s="2">
        <v>0</v>
      </c>
    </row>
    <row r="101" spans="1:17" x14ac:dyDescent="0.25">
      <c r="B101" s="10" t="s">
        <v>157</v>
      </c>
      <c r="K101" s="2">
        <v>0</v>
      </c>
      <c r="O101" s="2">
        <v>0</v>
      </c>
    </row>
    <row r="102" spans="1:17" x14ac:dyDescent="0.25">
      <c r="B102" s="4" t="s">
        <v>550</v>
      </c>
      <c r="C102" s="20" t="s">
        <v>551</v>
      </c>
      <c r="D102" s="2">
        <v>11669.1</v>
      </c>
      <c r="E102" s="2">
        <v>0</v>
      </c>
      <c r="F102" s="2">
        <v>0</v>
      </c>
      <c r="G102" s="2">
        <v>200</v>
      </c>
      <c r="H102" s="2">
        <v>788</v>
      </c>
      <c r="I102" s="2">
        <v>468</v>
      </c>
      <c r="J102" s="2">
        <v>850.2</v>
      </c>
      <c r="K102" s="2">
        <v>0</v>
      </c>
      <c r="L102" s="2">
        <v>13975.3</v>
      </c>
      <c r="M102" s="2">
        <v>1562.92</v>
      </c>
      <c r="N102" s="2">
        <v>1341.96</v>
      </c>
      <c r="O102" s="2">
        <v>3226.92</v>
      </c>
      <c r="P102" s="2">
        <v>6131.8</v>
      </c>
      <c r="Q102" s="2">
        <v>7843.5</v>
      </c>
    </row>
    <row r="103" spans="1:17" x14ac:dyDescent="0.25">
      <c r="B103" s="4" t="s">
        <v>158</v>
      </c>
      <c r="C103" s="20" t="s">
        <v>159</v>
      </c>
      <c r="D103" s="2">
        <v>14052.6</v>
      </c>
      <c r="E103" s="2">
        <v>0</v>
      </c>
      <c r="F103" s="2">
        <v>0</v>
      </c>
      <c r="G103" s="2">
        <v>400</v>
      </c>
      <c r="H103" s="2">
        <v>991</v>
      </c>
      <c r="I103" s="2">
        <v>603</v>
      </c>
      <c r="J103" s="2">
        <v>850.2</v>
      </c>
      <c r="K103" s="2">
        <v>0</v>
      </c>
      <c r="L103" s="2">
        <v>16896.8</v>
      </c>
      <c r="M103" s="2">
        <v>2186.96</v>
      </c>
      <c r="N103" s="2">
        <v>1616.06</v>
      </c>
      <c r="O103" s="2">
        <v>941.28</v>
      </c>
      <c r="P103" s="2">
        <v>4744.3</v>
      </c>
      <c r="Q103" s="2">
        <v>12152.5</v>
      </c>
    </row>
    <row r="104" spans="1:17" x14ac:dyDescent="0.25">
      <c r="B104" s="4" t="s">
        <v>160</v>
      </c>
      <c r="C104" s="20" t="s">
        <v>161</v>
      </c>
      <c r="D104" s="2">
        <v>12197.1</v>
      </c>
      <c r="E104" s="2">
        <v>0</v>
      </c>
      <c r="F104" s="2">
        <v>0</v>
      </c>
      <c r="G104" s="2">
        <v>200</v>
      </c>
      <c r="H104" s="2">
        <v>815</v>
      </c>
      <c r="I104" s="2">
        <v>496</v>
      </c>
      <c r="J104" s="2">
        <v>566.79999999999995</v>
      </c>
      <c r="K104" s="2">
        <v>0</v>
      </c>
      <c r="L104" s="2">
        <v>14274.9</v>
      </c>
      <c r="M104" s="2">
        <v>1626.92</v>
      </c>
      <c r="N104" s="2">
        <v>1402.66</v>
      </c>
      <c r="O104" s="2">
        <v>8561.32</v>
      </c>
      <c r="P104" s="2">
        <v>11590.9</v>
      </c>
      <c r="Q104" s="2">
        <v>2684</v>
      </c>
    </row>
    <row r="105" spans="1:17" x14ac:dyDescent="0.25">
      <c r="B105" s="4" t="s">
        <v>162</v>
      </c>
      <c r="C105" s="20" t="s">
        <v>163</v>
      </c>
      <c r="D105" s="2">
        <v>10907.1</v>
      </c>
      <c r="E105" s="2">
        <v>0</v>
      </c>
      <c r="F105" s="2">
        <v>0</v>
      </c>
      <c r="G105" s="2">
        <v>0</v>
      </c>
      <c r="H105" s="2">
        <v>717</v>
      </c>
      <c r="I105" s="2">
        <v>253.3</v>
      </c>
      <c r="J105" s="2">
        <v>708.5</v>
      </c>
      <c r="K105" s="2">
        <v>4726.41</v>
      </c>
      <c r="L105" s="2">
        <v>12585.9</v>
      </c>
      <c r="M105" s="2">
        <v>1287.45</v>
      </c>
      <c r="N105" s="2">
        <v>1254.32</v>
      </c>
      <c r="O105" s="2">
        <v>4978.13</v>
      </c>
      <c r="P105" s="2">
        <v>7519.9</v>
      </c>
      <c r="Q105" s="2">
        <v>5066</v>
      </c>
    </row>
    <row r="106" spans="1:17" x14ac:dyDescent="0.25">
      <c r="B106" s="4" t="s">
        <v>534</v>
      </c>
      <c r="C106" s="20" t="s">
        <v>535</v>
      </c>
      <c r="D106" s="2">
        <v>12197.1</v>
      </c>
      <c r="E106" s="2">
        <v>0</v>
      </c>
      <c r="F106" s="2">
        <v>0</v>
      </c>
      <c r="G106" s="2">
        <v>400</v>
      </c>
      <c r="H106" s="2">
        <v>815</v>
      </c>
      <c r="I106" s="2">
        <v>496</v>
      </c>
      <c r="J106" s="2">
        <v>708.5</v>
      </c>
      <c r="K106" s="2">
        <v>0</v>
      </c>
      <c r="L106" s="2">
        <v>14616.6</v>
      </c>
      <c r="M106" s="2">
        <v>1699.9</v>
      </c>
      <c r="N106" s="2">
        <v>1402.68</v>
      </c>
      <c r="O106" s="2">
        <v>8957.52</v>
      </c>
      <c r="P106" s="2">
        <v>12060.1</v>
      </c>
      <c r="Q106" s="2">
        <v>2556.5</v>
      </c>
    </row>
    <row r="107" spans="1:17" x14ac:dyDescent="0.25">
      <c r="B107" s="4" t="s">
        <v>164</v>
      </c>
      <c r="C107" s="20" t="s">
        <v>165</v>
      </c>
      <c r="D107" s="2">
        <v>11279.1</v>
      </c>
      <c r="E107" s="2">
        <v>0</v>
      </c>
      <c r="F107" s="2">
        <v>0</v>
      </c>
      <c r="G107" s="2">
        <v>400</v>
      </c>
      <c r="H107" s="2">
        <v>737</v>
      </c>
      <c r="I107" s="2">
        <v>455</v>
      </c>
      <c r="J107" s="2">
        <v>566.79999999999995</v>
      </c>
      <c r="K107" s="2">
        <v>0</v>
      </c>
      <c r="L107" s="2">
        <v>13437.9</v>
      </c>
      <c r="M107" s="2">
        <v>1448.14</v>
      </c>
      <c r="N107" s="2">
        <v>1297.0999999999999</v>
      </c>
      <c r="O107" s="2">
        <v>1053.6599999999999</v>
      </c>
      <c r="P107" s="2">
        <v>3798.9</v>
      </c>
      <c r="Q107" s="2">
        <v>9639</v>
      </c>
    </row>
    <row r="108" spans="1:17" x14ac:dyDescent="0.25">
      <c r="B108" s="4" t="s">
        <v>166</v>
      </c>
      <c r="C108" s="20" t="s">
        <v>167</v>
      </c>
      <c r="D108" s="2">
        <v>11279.1</v>
      </c>
      <c r="E108" s="2">
        <v>751.94</v>
      </c>
      <c r="F108" s="2">
        <v>0</v>
      </c>
      <c r="G108" s="2">
        <v>0</v>
      </c>
      <c r="H108" s="2">
        <v>737</v>
      </c>
      <c r="I108" s="2">
        <v>455</v>
      </c>
      <c r="J108" s="2">
        <v>566.79999999999995</v>
      </c>
      <c r="K108" s="2">
        <v>0</v>
      </c>
      <c r="L108" s="2">
        <v>13777.31</v>
      </c>
      <c r="M108" s="2">
        <v>1443.63</v>
      </c>
      <c r="N108" s="2">
        <v>1297.0999999999999</v>
      </c>
      <c r="O108" s="2">
        <v>1057.58</v>
      </c>
      <c r="P108" s="2">
        <v>3798.31</v>
      </c>
      <c r="Q108" s="2">
        <v>9979</v>
      </c>
    </row>
    <row r="109" spans="1:17" x14ac:dyDescent="0.25">
      <c r="B109" s="4" t="s">
        <v>168</v>
      </c>
      <c r="C109" s="20" t="s">
        <v>169</v>
      </c>
      <c r="D109" s="2">
        <v>12941.1</v>
      </c>
      <c r="E109" s="2">
        <v>0</v>
      </c>
      <c r="F109" s="2">
        <v>0</v>
      </c>
      <c r="G109" s="2">
        <v>0</v>
      </c>
      <c r="H109" s="2">
        <v>815</v>
      </c>
      <c r="I109" s="2">
        <v>494</v>
      </c>
      <c r="J109" s="2">
        <v>566.79999999999995</v>
      </c>
      <c r="K109" s="2">
        <v>1725.48</v>
      </c>
      <c r="L109" s="2">
        <v>14816.9</v>
      </c>
      <c r="M109" s="2">
        <v>1742.69</v>
      </c>
      <c r="N109" s="2">
        <v>1488.22</v>
      </c>
      <c r="O109" s="2">
        <v>11515.99</v>
      </c>
      <c r="P109" s="2">
        <v>14746.9</v>
      </c>
      <c r="Q109" s="2">
        <v>70</v>
      </c>
    </row>
    <row r="110" spans="1:17" x14ac:dyDescent="0.25">
      <c r="B110" s="4" t="s">
        <v>170</v>
      </c>
      <c r="C110" s="20" t="s">
        <v>171</v>
      </c>
      <c r="D110" s="2">
        <v>12197.1</v>
      </c>
      <c r="E110" s="2">
        <v>0</v>
      </c>
      <c r="F110" s="2">
        <v>0</v>
      </c>
      <c r="G110" s="2">
        <v>0</v>
      </c>
      <c r="H110" s="2">
        <v>815</v>
      </c>
      <c r="I110" s="2">
        <v>496</v>
      </c>
      <c r="J110" s="2">
        <v>566.79999999999995</v>
      </c>
      <c r="K110" s="2">
        <v>0</v>
      </c>
      <c r="L110" s="2">
        <v>14074.9</v>
      </c>
      <c r="M110" s="2">
        <v>1584.2</v>
      </c>
      <c r="N110" s="2">
        <v>1402.68</v>
      </c>
      <c r="O110" s="2">
        <v>122.02000000000001</v>
      </c>
      <c r="P110" s="2">
        <v>3108.9</v>
      </c>
      <c r="Q110" s="2">
        <v>10966</v>
      </c>
    </row>
    <row r="111" spans="1:17" x14ac:dyDescent="0.25">
      <c r="B111" s="4" t="s">
        <v>172</v>
      </c>
      <c r="C111" s="20" t="s">
        <v>173</v>
      </c>
      <c r="D111" s="2">
        <v>12197.1</v>
      </c>
      <c r="E111" s="2">
        <v>813.14</v>
      </c>
      <c r="F111" s="2">
        <v>0</v>
      </c>
      <c r="G111" s="2">
        <v>400</v>
      </c>
      <c r="H111" s="2">
        <v>815</v>
      </c>
      <c r="I111" s="2">
        <v>496</v>
      </c>
      <c r="J111" s="2">
        <v>566.79999999999995</v>
      </c>
      <c r="K111" s="2">
        <v>0</v>
      </c>
      <c r="L111" s="2">
        <v>15288.04</v>
      </c>
      <c r="M111" s="2">
        <v>1756.48</v>
      </c>
      <c r="N111" s="2">
        <v>1402.66</v>
      </c>
      <c r="O111" s="2">
        <v>4455.8999999999996</v>
      </c>
      <c r="P111" s="2">
        <v>7615.04</v>
      </c>
      <c r="Q111" s="2">
        <v>7673</v>
      </c>
    </row>
    <row r="112" spans="1:17" x14ac:dyDescent="0.25">
      <c r="B112" s="4" t="s">
        <v>174</v>
      </c>
      <c r="C112" s="20" t="s">
        <v>175</v>
      </c>
      <c r="D112" s="2">
        <v>12197.1</v>
      </c>
      <c r="E112" s="2">
        <v>0</v>
      </c>
      <c r="F112" s="2">
        <v>0</v>
      </c>
      <c r="G112" s="2">
        <v>400</v>
      </c>
      <c r="H112" s="2">
        <v>815</v>
      </c>
      <c r="I112" s="2">
        <v>496</v>
      </c>
      <c r="J112" s="2">
        <v>566.79999999999995</v>
      </c>
      <c r="K112" s="2">
        <v>0</v>
      </c>
      <c r="L112" s="2">
        <v>14474.9</v>
      </c>
      <c r="M112" s="2">
        <v>1669.64</v>
      </c>
      <c r="N112" s="2">
        <v>1402.66</v>
      </c>
      <c r="O112" s="2">
        <v>6294.0999999999995</v>
      </c>
      <c r="P112" s="2">
        <v>9366.4</v>
      </c>
      <c r="Q112" s="2">
        <v>5108.5</v>
      </c>
    </row>
    <row r="113" spans="1:17" x14ac:dyDescent="0.25">
      <c r="B113" s="4" t="s">
        <v>176</v>
      </c>
      <c r="C113" s="20" t="s">
        <v>177</v>
      </c>
      <c r="D113" s="2">
        <v>11279.1</v>
      </c>
      <c r="E113" s="2">
        <v>751.94</v>
      </c>
      <c r="F113" s="2">
        <v>281.98</v>
      </c>
      <c r="G113" s="2">
        <v>400</v>
      </c>
      <c r="H113" s="2">
        <v>737</v>
      </c>
      <c r="I113" s="2">
        <v>455</v>
      </c>
      <c r="J113" s="2">
        <v>566.79999999999995</v>
      </c>
      <c r="K113" s="2">
        <v>0</v>
      </c>
      <c r="L113" s="2">
        <v>14471.82</v>
      </c>
      <c r="M113" s="2">
        <v>1558.55</v>
      </c>
      <c r="N113" s="2">
        <v>1297.0999999999999</v>
      </c>
      <c r="O113" s="2">
        <v>1054.67</v>
      </c>
      <c r="P113" s="2">
        <v>3910.32</v>
      </c>
      <c r="Q113" s="2">
        <v>10561.5</v>
      </c>
    </row>
    <row r="114" spans="1:17" x14ac:dyDescent="0.25">
      <c r="B114" s="4" t="s">
        <v>178</v>
      </c>
      <c r="C114" s="20" t="s">
        <v>179</v>
      </c>
      <c r="D114" s="2">
        <v>12197.1</v>
      </c>
      <c r="E114" s="2">
        <v>0</v>
      </c>
      <c r="F114" s="2">
        <v>0</v>
      </c>
      <c r="G114" s="2">
        <v>400</v>
      </c>
      <c r="H114" s="2">
        <v>815</v>
      </c>
      <c r="I114" s="2">
        <v>496</v>
      </c>
      <c r="J114" s="2">
        <v>566.79999999999995</v>
      </c>
      <c r="K114" s="2">
        <v>0</v>
      </c>
      <c r="L114" s="2">
        <v>14474.9</v>
      </c>
      <c r="M114" s="2">
        <v>1669.64</v>
      </c>
      <c r="N114" s="2">
        <v>1402.66</v>
      </c>
      <c r="O114" s="2">
        <v>867.1</v>
      </c>
      <c r="P114" s="2">
        <v>3939.4</v>
      </c>
      <c r="Q114" s="2">
        <v>10535.5</v>
      </c>
    </row>
    <row r="115" spans="1:17" x14ac:dyDescent="0.25">
      <c r="B115" s="4" t="s">
        <v>180</v>
      </c>
      <c r="C115" s="20" t="s">
        <v>181</v>
      </c>
      <c r="D115" s="2">
        <v>12197.1</v>
      </c>
      <c r="E115" s="2">
        <v>406.57</v>
      </c>
      <c r="F115" s="2">
        <v>0</v>
      </c>
      <c r="G115" s="2">
        <v>200</v>
      </c>
      <c r="H115" s="2">
        <v>815</v>
      </c>
      <c r="I115" s="2">
        <v>496</v>
      </c>
      <c r="J115" s="2">
        <v>283.39999999999998</v>
      </c>
      <c r="K115" s="2">
        <v>0</v>
      </c>
      <c r="L115" s="2">
        <v>14398.07</v>
      </c>
      <c r="M115" s="2">
        <v>1609.8</v>
      </c>
      <c r="N115" s="2">
        <v>1402.66</v>
      </c>
      <c r="O115" s="2">
        <v>5807.6100000000006</v>
      </c>
      <c r="P115" s="2">
        <v>8820.07</v>
      </c>
      <c r="Q115" s="2">
        <v>5578</v>
      </c>
    </row>
    <row r="116" spans="1:17" x14ac:dyDescent="0.25">
      <c r="B116" s="4" t="s">
        <v>182</v>
      </c>
      <c r="C116" s="20" t="s">
        <v>183</v>
      </c>
      <c r="D116" s="2">
        <v>11279.1</v>
      </c>
      <c r="E116" s="2">
        <v>0</v>
      </c>
      <c r="F116" s="2">
        <v>0</v>
      </c>
      <c r="G116" s="2">
        <v>200</v>
      </c>
      <c r="H116" s="2">
        <v>737</v>
      </c>
      <c r="I116" s="2">
        <v>455</v>
      </c>
      <c r="J116" s="2">
        <v>283.39999999999998</v>
      </c>
      <c r="K116" s="2">
        <v>0</v>
      </c>
      <c r="L116" s="2">
        <v>12954.5</v>
      </c>
      <c r="M116" s="2">
        <v>1353.52</v>
      </c>
      <c r="N116" s="2">
        <v>1297.0999999999999</v>
      </c>
      <c r="O116" s="2">
        <v>5991.88</v>
      </c>
      <c r="P116" s="2">
        <v>8642.5</v>
      </c>
      <c r="Q116" s="2">
        <v>4312</v>
      </c>
    </row>
    <row r="117" spans="1:17" x14ac:dyDescent="0.25">
      <c r="B117" s="4" t="s">
        <v>184</v>
      </c>
      <c r="C117" s="20" t="s">
        <v>185</v>
      </c>
      <c r="D117" s="2">
        <v>10907.1</v>
      </c>
      <c r="E117" s="2">
        <v>0</v>
      </c>
      <c r="F117" s="2">
        <v>0</v>
      </c>
      <c r="G117" s="2">
        <v>200</v>
      </c>
      <c r="H117" s="2">
        <v>717</v>
      </c>
      <c r="I117" s="2">
        <v>447</v>
      </c>
      <c r="J117" s="2">
        <v>283.39999999999998</v>
      </c>
      <c r="K117" s="2">
        <v>0</v>
      </c>
      <c r="L117" s="2">
        <v>12554.5</v>
      </c>
      <c r="M117" s="2">
        <v>1281.8399999999999</v>
      </c>
      <c r="N117" s="2">
        <v>1254.32</v>
      </c>
      <c r="O117" s="2">
        <v>4400.84</v>
      </c>
      <c r="P117" s="2">
        <v>6937</v>
      </c>
      <c r="Q117" s="2">
        <v>5617.5</v>
      </c>
    </row>
    <row r="118" spans="1:17" x14ac:dyDescent="0.25">
      <c r="B118" s="4" t="s">
        <v>186</v>
      </c>
      <c r="C118" s="20" t="s">
        <v>187</v>
      </c>
      <c r="D118" s="2">
        <v>11669.1</v>
      </c>
      <c r="E118" s="2">
        <v>0</v>
      </c>
      <c r="F118" s="2">
        <v>0</v>
      </c>
      <c r="G118" s="2">
        <v>400</v>
      </c>
      <c r="H118" s="2">
        <v>788</v>
      </c>
      <c r="I118" s="2">
        <v>468</v>
      </c>
      <c r="J118" s="2">
        <v>0</v>
      </c>
      <c r="K118" s="2">
        <v>0</v>
      </c>
      <c r="L118" s="2">
        <v>13853.1</v>
      </c>
      <c r="M118" s="2">
        <v>1536.82</v>
      </c>
      <c r="N118" s="2">
        <v>1402.66</v>
      </c>
      <c r="O118" s="2">
        <v>7596.6200000000008</v>
      </c>
      <c r="P118" s="2">
        <v>10536.1</v>
      </c>
      <c r="Q118" s="2">
        <v>3317</v>
      </c>
    </row>
    <row r="119" spans="1:17" x14ac:dyDescent="0.25">
      <c r="B119" s="4" t="s">
        <v>188</v>
      </c>
      <c r="C119" s="20" t="s">
        <v>189</v>
      </c>
      <c r="D119" s="2">
        <v>12197.1</v>
      </c>
      <c r="E119" s="2">
        <v>813.14</v>
      </c>
      <c r="F119" s="2">
        <v>0</v>
      </c>
      <c r="G119" s="2">
        <v>0</v>
      </c>
      <c r="H119" s="2">
        <v>815</v>
      </c>
      <c r="I119" s="2">
        <v>413.33</v>
      </c>
      <c r="J119" s="2">
        <v>0</v>
      </c>
      <c r="K119" s="2">
        <v>5691.98</v>
      </c>
      <c r="L119" s="2">
        <v>14238.57</v>
      </c>
      <c r="M119" s="2">
        <v>1532.31</v>
      </c>
      <c r="N119" s="2">
        <v>1402.66</v>
      </c>
      <c r="O119" s="2">
        <v>6634.1</v>
      </c>
      <c r="P119" s="2">
        <v>9569.07</v>
      </c>
      <c r="Q119" s="2">
        <v>4669.5</v>
      </c>
    </row>
    <row r="120" spans="1:17" x14ac:dyDescent="0.25">
      <c r="B120" s="4" t="s">
        <v>190</v>
      </c>
      <c r="C120" s="20" t="s">
        <v>191</v>
      </c>
      <c r="D120" s="2">
        <v>11669.1</v>
      </c>
      <c r="E120" s="2">
        <v>0</v>
      </c>
      <c r="F120" s="2">
        <v>0</v>
      </c>
      <c r="G120" s="2">
        <v>400</v>
      </c>
      <c r="H120" s="2">
        <v>788</v>
      </c>
      <c r="I120" s="2">
        <v>468</v>
      </c>
      <c r="J120" s="2">
        <v>0</v>
      </c>
      <c r="K120" s="2">
        <v>0</v>
      </c>
      <c r="L120" s="2">
        <v>13325.1</v>
      </c>
      <c r="M120" s="2">
        <v>1424.04</v>
      </c>
      <c r="N120" s="2">
        <v>1341.94</v>
      </c>
      <c r="O120" s="2">
        <v>6504.6200000000008</v>
      </c>
      <c r="P120" s="2">
        <v>9270.6</v>
      </c>
      <c r="Q120" s="2">
        <v>4054.5</v>
      </c>
    </row>
    <row r="121" spans="1:17" x14ac:dyDescent="0.25">
      <c r="B121" s="4" t="s">
        <v>192</v>
      </c>
      <c r="C121" s="20" t="s">
        <v>193</v>
      </c>
      <c r="D121" s="2">
        <v>12197.1</v>
      </c>
      <c r="E121" s="2">
        <v>813.14</v>
      </c>
      <c r="F121" s="2">
        <v>2744.35</v>
      </c>
      <c r="G121" s="2">
        <v>400</v>
      </c>
      <c r="H121" s="2">
        <v>801.5</v>
      </c>
      <c r="I121" s="2">
        <v>468</v>
      </c>
      <c r="J121" s="2">
        <v>0</v>
      </c>
      <c r="K121" s="2">
        <v>0</v>
      </c>
      <c r="L121" s="2">
        <v>17424.09</v>
      </c>
      <c r="M121" s="2">
        <v>2119.11</v>
      </c>
      <c r="N121" s="2">
        <v>1402.66</v>
      </c>
      <c r="O121" s="2">
        <v>903.82</v>
      </c>
      <c r="P121" s="2">
        <v>4425.59</v>
      </c>
      <c r="Q121" s="2">
        <v>12998.5</v>
      </c>
    </row>
    <row r="122" spans="1:17" x14ac:dyDescent="0.25">
      <c r="B122" s="4" t="s">
        <v>194</v>
      </c>
      <c r="C122" s="20" t="s">
        <v>195</v>
      </c>
      <c r="D122" s="2">
        <v>11279.1</v>
      </c>
      <c r="E122" s="2">
        <v>0</v>
      </c>
      <c r="F122" s="2">
        <v>0</v>
      </c>
      <c r="G122" s="2">
        <v>400</v>
      </c>
      <c r="H122" s="2">
        <v>737</v>
      </c>
      <c r="I122" s="2">
        <v>455</v>
      </c>
      <c r="J122" s="2">
        <v>0</v>
      </c>
      <c r="K122" s="2">
        <v>0</v>
      </c>
      <c r="L122" s="2">
        <v>12871.1</v>
      </c>
      <c r="M122" s="2">
        <v>1338.56</v>
      </c>
      <c r="N122" s="2">
        <v>1297.06</v>
      </c>
      <c r="O122" s="2">
        <v>1051.48</v>
      </c>
      <c r="P122" s="2">
        <v>3687.1</v>
      </c>
      <c r="Q122" s="2">
        <v>9184</v>
      </c>
    </row>
    <row r="123" spans="1:17" x14ac:dyDescent="0.25">
      <c r="B123" s="4" t="s">
        <v>196</v>
      </c>
      <c r="C123" s="20" t="s">
        <v>197</v>
      </c>
      <c r="D123" s="2">
        <v>11669.1</v>
      </c>
      <c r="E123" s="2">
        <v>0</v>
      </c>
      <c r="F123" s="2">
        <v>0</v>
      </c>
      <c r="G123" s="2">
        <v>400</v>
      </c>
      <c r="H123" s="2">
        <v>788</v>
      </c>
      <c r="I123" s="2">
        <v>468</v>
      </c>
      <c r="J123" s="2">
        <v>0</v>
      </c>
      <c r="K123" s="2">
        <v>0</v>
      </c>
      <c r="L123" s="2">
        <v>13325.1</v>
      </c>
      <c r="M123" s="2">
        <v>1424.04</v>
      </c>
      <c r="N123" s="2">
        <v>1341.94</v>
      </c>
      <c r="O123" s="2">
        <v>-0.38</v>
      </c>
      <c r="P123" s="2">
        <v>2765.6</v>
      </c>
      <c r="Q123" s="2">
        <v>10559.5</v>
      </c>
    </row>
    <row r="124" spans="1:17" x14ac:dyDescent="0.25">
      <c r="B124" s="4" t="s">
        <v>562</v>
      </c>
      <c r="C124" s="20" t="s">
        <v>563</v>
      </c>
      <c r="D124" s="2">
        <v>15675</v>
      </c>
      <c r="E124" s="2">
        <v>0</v>
      </c>
      <c r="F124" s="2">
        <v>0</v>
      </c>
      <c r="G124" s="2">
        <v>0</v>
      </c>
      <c r="H124" s="2">
        <v>1128</v>
      </c>
      <c r="I124" s="2">
        <v>703</v>
      </c>
      <c r="J124" s="2">
        <v>0</v>
      </c>
      <c r="K124" s="2">
        <v>0</v>
      </c>
      <c r="L124" s="2">
        <v>17506</v>
      </c>
      <c r="M124" s="2">
        <v>2317.08</v>
      </c>
      <c r="N124" s="2">
        <v>1802.62</v>
      </c>
      <c r="O124" s="2">
        <v>-0.2</v>
      </c>
      <c r="P124" s="2">
        <v>4119.5</v>
      </c>
      <c r="Q124" s="2">
        <v>13386.5</v>
      </c>
    </row>
    <row r="125" spans="1:17" x14ac:dyDescent="0.25">
      <c r="B125" s="4" t="s">
        <v>198</v>
      </c>
      <c r="C125" s="20" t="s">
        <v>199</v>
      </c>
      <c r="D125" s="2">
        <v>11279.1</v>
      </c>
      <c r="E125" s="2">
        <v>751.94</v>
      </c>
      <c r="F125" s="2">
        <v>1315.89</v>
      </c>
      <c r="G125" s="2">
        <v>200</v>
      </c>
      <c r="H125" s="2">
        <v>638.55999999999995</v>
      </c>
      <c r="I125" s="2">
        <v>424.58</v>
      </c>
      <c r="J125" s="2">
        <v>0</v>
      </c>
      <c r="K125" s="2">
        <v>0</v>
      </c>
      <c r="L125" s="2">
        <v>14610.07</v>
      </c>
      <c r="M125" s="2">
        <v>1602.52</v>
      </c>
      <c r="N125" s="2">
        <v>1297.0999999999999</v>
      </c>
      <c r="O125" s="2">
        <v>-0.05</v>
      </c>
      <c r="P125" s="2">
        <v>2899.57</v>
      </c>
      <c r="Q125" s="2">
        <v>11710.5</v>
      </c>
    </row>
    <row r="126" spans="1:17" x14ac:dyDescent="0.25">
      <c r="A126" s="26"/>
      <c r="B126" s="11" t="s">
        <v>538</v>
      </c>
      <c r="C126" s="26"/>
      <c r="D126" s="26" t="s">
        <v>39</v>
      </c>
      <c r="E126" s="26" t="s">
        <v>39</v>
      </c>
      <c r="F126" s="26" t="s">
        <v>39</v>
      </c>
      <c r="G126" s="26" t="s">
        <v>39</v>
      </c>
      <c r="H126" s="26" t="s">
        <v>39</v>
      </c>
      <c r="I126" s="26" t="s">
        <v>39</v>
      </c>
      <c r="J126" s="26" t="s">
        <v>39</v>
      </c>
      <c r="K126" s="2">
        <v>0</v>
      </c>
      <c r="L126" s="26" t="s">
        <v>39</v>
      </c>
      <c r="M126" s="26" t="s">
        <v>39</v>
      </c>
      <c r="N126" s="26" t="s">
        <v>39</v>
      </c>
      <c r="O126" s="2">
        <v>0</v>
      </c>
      <c r="P126" s="26" t="s">
        <v>39</v>
      </c>
      <c r="Q126" s="26" t="s">
        <v>39</v>
      </c>
    </row>
    <row r="127" spans="1:17" x14ac:dyDescent="0.25">
      <c r="D127" s="15"/>
      <c r="E127" s="15">
        <v>5101.8100000000004</v>
      </c>
      <c r="F127" s="15">
        <v>4342.22</v>
      </c>
      <c r="G127" s="15">
        <v>6000</v>
      </c>
      <c r="H127" s="15">
        <v>19165.060000000001</v>
      </c>
      <c r="I127" s="15">
        <v>11425.21</v>
      </c>
      <c r="J127" s="15">
        <v>9068.7999999999993</v>
      </c>
      <c r="K127" s="2">
        <v>12143.87</v>
      </c>
      <c r="L127" s="15">
        <v>344226.37</v>
      </c>
      <c r="M127" s="15">
        <v>38776.76</v>
      </c>
      <c r="N127" s="15">
        <v>33250.58</v>
      </c>
      <c r="O127" s="2">
        <v>91976.53</v>
      </c>
      <c r="P127" s="15">
        <v>164003.87</v>
      </c>
      <c r="Q127" s="15">
        <v>180222.5</v>
      </c>
    </row>
    <row r="128" spans="1:17" x14ac:dyDescent="0.25">
      <c r="K128" s="2">
        <v>0</v>
      </c>
      <c r="O128" s="2">
        <v>0</v>
      </c>
    </row>
    <row r="129" spans="2:17" x14ac:dyDescent="0.25">
      <c r="B129" s="10" t="s">
        <v>206</v>
      </c>
      <c r="K129" s="2">
        <v>0</v>
      </c>
      <c r="O129" s="2">
        <v>0</v>
      </c>
    </row>
    <row r="130" spans="2:17" x14ac:dyDescent="0.25">
      <c r="B130" s="4" t="s">
        <v>207</v>
      </c>
      <c r="C130" s="20" t="s">
        <v>208</v>
      </c>
      <c r="D130" s="2">
        <v>12038.1</v>
      </c>
      <c r="E130" s="2">
        <v>0</v>
      </c>
      <c r="F130" s="2">
        <v>0</v>
      </c>
      <c r="G130" s="2">
        <v>400</v>
      </c>
      <c r="H130" s="2">
        <v>802</v>
      </c>
      <c r="I130" s="2">
        <v>482</v>
      </c>
      <c r="J130" s="2">
        <v>850.2</v>
      </c>
      <c r="K130" s="2">
        <v>0</v>
      </c>
      <c r="L130" s="2">
        <v>14572.3</v>
      </c>
      <c r="M130" s="2">
        <v>1690.44</v>
      </c>
      <c r="N130" s="2">
        <v>1384.38</v>
      </c>
      <c r="O130" s="2">
        <v>6052.4800000000005</v>
      </c>
      <c r="P130" s="2">
        <v>9127.2999999999993</v>
      </c>
      <c r="Q130" s="2">
        <v>5445</v>
      </c>
    </row>
    <row r="131" spans="2:17" x14ac:dyDescent="0.25">
      <c r="B131" s="4" t="s">
        <v>209</v>
      </c>
      <c r="C131" s="20" t="s">
        <v>210</v>
      </c>
      <c r="D131" s="2">
        <v>11279.1</v>
      </c>
      <c r="E131" s="2">
        <v>751.94</v>
      </c>
      <c r="F131" s="2">
        <v>0</v>
      </c>
      <c r="G131" s="2">
        <v>200</v>
      </c>
      <c r="H131" s="2">
        <v>737</v>
      </c>
      <c r="I131" s="2">
        <v>455</v>
      </c>
      <c r="J131" s="2">
        <v>850.2</v>
      </c>
      <c r="K131" s="2">
        <v>0</v>
      </c>
      <c r="L131" s="2">
        <v>14273.24</v>
      </c>
      <c r="M131" s="2">
        <v>1546.25</v>
      </c>
      <c r="N131" s="2">
        <v>1297.0999999999999</v>
      </c>
      <c r="O131" s="2">
        <v>3475.39</v>
      </c>
      <c r="P131" s="2">
        <v>6318.74</v>
      </c>
      <c r="Q131" s="2">
        <v>7954.5</v>
      </c>
    </row>
    <row r="132" spans="2:17" x14ac:dyDescent="0.25">
      <c r="B132" s="4" t="s">
        <v>211</v>
      </c>
      <c r="C132" s="20" t="s">
        <v>212</v>
      </c>
      <c r="D132" s="2">
        <v>11279.1</v>
      </c>
      <c r="E132" s="2">
        <v>0</v>
      </c>
      <c r="F132" s="2">
        <v>0</v>
      </c>
      <c r="G132" s="2">
        <v>0</v>
      </c>
      <c r="H132" s="2">
        <v>737</v>
      </c>
      <c r="I132" s="2">
        <v>455</v>
      </c>
      <c r="J132" s="2">
        <v>850.2</v>
      </c>
      <c r="K132" s="2">
        <v>0</v>
      </c>
      <c r="L132" s="2">
        <v>13311.9</v>
      </c>
      <c r="M132" s="2">
        <v>1421.22</v>
      </c>
      <c r="N132" s="2">
        <v>1297.0999999999999</v>
      </c>
      <c r="O132" s="2">
        <v>1048.58</v>
      </c>
      <c r="P132" s="2">
        <v>3766.9</v>
      </c>
      <c r="Q132" s="2">
        <v>9545</v>
      </c>
    </row>
    <row r="133" spans="2:17" x14ac:dyDescent="0.25">
      <c r="B133" s="4" t="s">
        <v>213</v>
      </c>
      <c r="C133" s="20" t="s">
        <v>214</v>
      </c>
      <c r="D133" s="2">
        <v>11279.1</v>
      </c>
      <c r="E133" s="2">
        <v>0</v>
      </c>
      <c r="F133" s="2">
        <v>0</v>
      </c>
      <c r="G133" s="2">
        <v>0</v>
      </c>
      <c r="H133" s="2">
        <v>737</v>
      </c>
      <c r="I133" s="2">
        <v>455</v>
      </c>
      <c r="J133" s="2">
        <v>850.2</v>
      </c>
      <c r="K133" s="2">
        <v>0</v>
      </c>
      <c r="L133" s="2">
        <v>13321.3</v>
      </c>
      <c r="M133" s="2">
        <v>1423.22</v>
      </c>
      <c r="N133" s="2">
        <v>1297.0999999999999</v>
      </c>
      <c r="O133" s="2">
        <v>8286.48</v>
      </c>
      <c r="P133" s="2">
        <v>11006.8</v>
      </c>
      <c r="Q133" s="2">
        <v>2314.5</v>
      </c>
    </row>
    <row r="134" spans="2:17" x14ac:dyDescent="0.25">
      <c r="B134" s="4" t="s">
        <v>215</v>
      </c>
      <c r="C134" s="20" t="s">
        <v>216</v>
      </c>
      <c r="D134" s="2">
        <v>11279.1</v>
      </c>
      <c r="E134" s="2">
        <v>751.94</v>
      </c>
      <c r="F134" s="2">
        <v>0</v>
      </c>
      <c r="G134" s="2">
        <v>200</v>
      </c>
      <c r="H134" s="2">
        <v>737</v>
      </c>
      <c r="I134" s="2">
        <v>455</v>
      </c>
      <c r="J134" s="2">
        <v>708.5</v>
      </c>
      <c r="K134" s="2">
        <v>0</v>
      </c>
      <c r="L134" s="2">
        <v>14131.54</v>
      </c>
      <c r="M134" s="2">
        <v>1516.43</v>
      </c>
      <c r="N134" s="2">
        <v>1297.0999999999999</v>
      </c>
      <c r="O134" s="2">
        <v>3300.01</v>
      </c>
      <c r="P134" s="2">
        <v>6113.54</v>
      </c>
      <c r="Q134" s="2">
        <v>8018</v>
      </c>
    </row>
    <row r="135" spans="2:17" x14ac:dyDescent="0.25">
      <c r="B135" s="4" t="s">
        <v>217</v>
      </c>
      <c r="C135" s="20" t="s">
        <v>218</v>
      </c>
      <c r="D135" s="2">
        <v>11279.1</v>
      </c>
      <c r="E135" s="2">
        <v>751.94</v>
      </c>
      <c r="F135" s="2">
        <v>0</v>
      </c>
      <c r="G135" s="2">
        <v>200</v>
      </c>
      <c r="H135" s="2">
        <v>737</v>
      </c>
      <c r="I135" s="2">
        <v>455</v>
      </c>
      <c r="J135" s="2">
        <v>708.5</v>
      </c>
      <c r="K135" s="2">
        <v>0</v>
      </c>
      <c r="L135" s="2">
        <v>14119.79</v>
      </c>
      <c r="M135" s="2">
        <v>1513.48</v>
      </c>
      <c r="N135" s="2">
        <v>1297.0999999999999</v>
      </c>
      <c r="O135" s="2">
        <v>8967.2100000000009</v>
      </c>
      <c r="P135" s="2">
        <v>11777.79</v>
      </c>
      <c r="Q135" s="2">
        <v>2342</v>
      </c>
    </row>
    <row r="136" spans="2:17" x14ac:dyDescent="0.25">
      <c r="B136" s="4" t="s">
        <v>219</v>
      </c>
      <c r="C136" s="20" t="s">
        <v>220</v>
      </c>
      <c r="D136" s="2">
        <v>12038.1</v>
      </c>
      <c r="E136" s="2">
        <v>0</v>
      </c>
      <c r="F136" s="2">
        <v>0</v>
      </c>
      <c r="G136" s="2">
        <v>200</v>
      </c>
      <c r="H136" s="2">
        <v>802</v>
      </c>
      <c r="I136" s="2">
        <v>482</v>
      </c>
      <c r="J136" s="2">
        <v>850.2</v>
      </c>
      <c r="K136" s="2">
        <v>0</v>
      </c>
      <c r="L136" s="2">
        <v>14372.3</v>
      </c>
      <c r="M136" s="2">
        <v>1647.72</v>
      </c>
      <c r="N136" s="2">
        <v>1384.38</v>
      </c>
      <c r="O136" s="2">
        <v>5981.7</v>
      </c>
      <c r="P136" s="2">
        <v>9013.7999999999993</v>
      </c>
      <c r="Q136" s="2">
        <v>5358.5</v>
      </c>
    </row>
    <row r="137" spans="2:17" x14ac:dyDescent="0.25">
      <c r="B137" s="4" t="s">
        <v>221</v>
      </c>
      <c r="C137" s="20" t="s">
        <v>222</v>
      </c>
      <c r="D137" s="2">
        <v>11279.1</v>
      </c>
      <c r="E137" s="2">
        <v>0</v>
      </c>
      <c r="F137" s="2">
        <v>0</v>
      </c>
      <c r="G137" s="2">
        <v>0</v>
      </c>
      <c r="H137" s="2">
        <v>737</v>
      </c>
      <c r="I137" s="2">
        <v>455</v>
      </c>
      <c r="J137" s="2">
        <v>708.5</v>
      </c>
      <c r="K137" s="2">
        <v>0</v>
      </c>
      <c r="L137" s="2">
        <v>13165.5</v>
      </c>
      <c r="M137" s="2">
        <v>1391.32</v>
      </c>
      <c r="N137" s="2">
        <v>1297.0999999999999</v>
      </c>
      <c r="O137" s="2">
        <v>6668.08</v>
      </c>
      <c r="P137" s="2">
        <v>9356.5</v>
      </c>
      <c r="Q137" s="2">
        <v>3809</v>
      </c>
    </row>
    <row r="138" spans="2:17" x14ac:dyDescent="0.25">
      <c r="B138" s="4" t="s">
        <v>223</v>
      </c>
      <c r="C138" s="20" t="s">
        <v>224</v>
      </c>
      <c r="D138" s="2">
        <v>11279.1</v>
      </c>
      <c r="E138" s="2">
        <v>751.94</v>
      </c>
      <c r="F138" s="2">
        <v>0</v>
      </c>
      <c r="G138" s="2">
        <v>400</v>
      </c>
      <c r="H138" s="2">
        <v>737</v>
      </c>
      <c r="I138" s="2">
        <v>455</v>
      </c>
      <c r="J138" s="2">
        <v>566.79999999999995</v>
      </c>
      <c r="K138" s="2">
        <v>0</v>
      </c>
      <c r="L138" s="2">
        <v>14189.84</v>
      </c>
      <c r="M138" s="2">
        <v>1528.44</v>
      </c>
      <c r="N138" s="2">
        <v>1297.0999999999999</v>
      </c>
      <c r="O138" s="2">
        <v>7464.3</v>
      </c>
      <c r="P138" s="2">
        <v>10289.84</v>
      </c>
      <c r="Q138" s="2">
        <v>3900</v>
      </c>
    </row>
    <row r="139" spans="2:17" x14ac:dyDescent="0.25">
      <c r="B139" s="4" t="s">
        <v>225</v>
      </c>
      <c r="C139" s="20" t="s">
        <v>226</v>
      </c>
      <c r="D139" s="2">
        <v>11256</v>
      </c>
      <c r="E139" s="2">
        <v>751.94</v>
      </c>
      <c r="F139" s="2">
        <v>0</v>
      </c>
      <c r="G139" s="2">
        <v>200</v>
      </c>
      <c r="H139" s="2">
        <v>737</v>
      </c>
      <c r="I139" s="2">
        <v>455</v>
      </c>
      <c r="J139" s="2">
        <v>566.79999999999995</v>
      </c>
      <c r="K139" s="2">
        <v>0</v>
      </c>
      <c r="L139" s="2">
        <v>13966.74</v>
      </c>
      <c r="M139" s="2">
        <v>1480.79</v>
      </c>
      <c r="N139" s="2">
        <v>1294.44</v>
      </c>
      <c r="O139" s="2">
        <v>1063.51</v>
      </c>
      <c r="P139" s="2">
        <v>3838.74</v>
      </c>
      <c r="Q139" s="2">
        <v>10128</v>
      </c>
    </row>
    <row r="140" spans="2:17" x14ac:dyDescent="0.25">
      <c r="B140" s="4" t="s">
        <v>227</v>
      </c>
      <c r="C140" s="20" t="s">
        <v>228</v>
      </c>
      <c r="D140" s="2">
        <v>11279.1</v>
      </c>
      <c r="E140" s="2">
        <v>0</v>
      </c>
      <c r="F140" s="2">
        <v>0</v>
      </c>
      <c r="G140" s="2">
        <v>0</v>
      </c>
      <c r="H140" s="2">
        <v>737</v>
      </c>
      <c r="I140" s="2">
        <v>455</v>
      </c>
      <c r="J140" s="2">
        <v>425.1</v>
      </c>
      <c r="K140" s="2">
        <v>0</v>
      </c>
      <c r="L140" s="2">
        <v>12896.2</v>
      </c>
      <c r="M140" s="2">
        <v>1343.06</v>
      </c>
      <c r="N140" s="2">
        <v>1297.0999999999999</v>
      </c>
      <c r="O140" s="2">
        <v>4309.0400000000009</v>
      </c>
      <c r="P140" s="2">
        <v>6949.2</v>
      </c>
      <c r="Q140" s="2">
        <v>5947</v>
      </c>
    </row>
    <row r="141" spans="2:17" x14ac:dyDescent="0.25">
      <c r="B141" s="4" t="s">
        <v>229</v>
      </c>
      <c r="C141" s="20" t="s">
        <v>230</v>
      </c>
      <c r="D141" s="2">
        <v>12038.1</v>
      </c>
      <c r="E141" s="2">
        <v>0</v>
      </c>
      <c r="F141" s="2">
        <v>0</v>
      </c>
      <c r="G141" s="2">
        <v>200</v>
      </c>
      <c r="H141" s="2">
        <v>802</v>
      </c>
      <c r="I141" s="2">
        <v>482</v>
      </c>
      <c r="J141" s="2">
        <v>425.1</v>
      </c>
      <c r="K141" s="2">
        <v>0</v>
      </c>
      <c r="L141" s="2">
        <v>13947.2</v>
      </c>
      <c r="M141" s="2">
        <v>1556.92</v>
      </c>
      <c r="N141" s="2">
        <v>1384.38</v>
      </c>
      <c r="O141" s="2">
        <v>6808.4</v>
      </c>
      <c r="P141" s="2">
        <v>9749.7000000000007</v>
      </c>
      <c r="Q141" s="2">
        <v>4197.5</v>
      </c>
    </row>
    <row r="142" spans="2:17" x14ac:dyDescent="0.25">
      <c r="B142" s="4" t="s">
        <v>231</v>
      </c>
      <c r="C142" s="20" t="s">
        <v>232</v>
      </c>
      <c r="D142" s="2">
        <v>12038.1</v>
      </c>
      <c r="E142" s="2">
        <v>802.54</v>
      </c>
      <c r="F142" s="2">
        <v>0</v>
      </c>
      <c r="G142" s="2">
        <v>0</v>
      </c>
      <c r="H142" s="2">
        <v>802</v>
      </c>
      <c r="I142" s="2">
        <v>482</v>
      </c>
      <c r="J142" s="2">
        <v>283.39999999999998</v>
      </c>
      <c r="K142" s="2">
        <v>0</v>
      </c>
      <c r="L142" s="2">
        <v>14408.04</v>
      </c>
      <c r="M142" s="2">
        <v>1569.65</v>
      </c>
      <c r="N142" s="2">
        <v>1384.38</v>
      </c>
      <c r="O142" s="2">
        <v>6058.01</v>
      </c>
      <c r="P142" s="2">
        <v>9012.0400000000009</v>
      </c>
      <c r="Q142" s="2">
        <v>5396</v>
      </c>
    </row>
    <row r="143" spans="2:17" x14ac:dyDescent="0.25">
      <c r="B143" s="4" t="s">
        <v>233</v>
      </c>
      <c r="C143" s="20" t="s">
        <v>234</v>
      </c>
      <c r="D143" s="2">
        <v>11279.1</v>
      </c>
      <c r="E143" s="2">
        <v>751.94</v>
      </c>
      <c r="F143" s="2">
        <v>0</v>
      </c>
      <c r="G143" s="2">
        <v>0</v>
      </c>
      <c r="H143" s="2">
        <v>737</v>
      </c>
      <c r="I143" s="2">
        <v>455</v>
      </c>
      <c r="J143" s="2">
        <v>283.39999999999998</v>
      </c>
      <c r="K143" s="2">
        <v>2255.8200000000002</v>
      </c>
      <c r="L143" s="2">
        <v>13506.44</v>
      </c>
      <c r="M143" s="2">
        <v>1390.23</v>
      </c>
      <c r="N143" s="2">
        <v>1297.0999999999999</v>
      </c>
      <c r="O143" s="2">
        <v>7101.61</v>
      </c>
      <c r="P143" s="2">
        <v>9788.94</v>
      </c>
      <c r="Q143" s="2">
        <v>3717.5</v>
      </c>
    </row>
    <row r="144" spans="2:17" x14ac:dyDescent="0.25">
      <c r="B144" s="4" t="s">
        <v>526</v>
      </c>
      <c r="C144" s="20" t="s">
        <v>527</v>
      </c>
      <c r="D144" s="2">
        <v>11279.1</v>
      </c>
      <c r="E144" s="2">
        <v>0</v>
      </c>
      <c r="F144" s="2">
        <v>0</v>
      </c>
      <c r="G144" s="2">
        <v>0</v>
      </c>
      <c r="H144" s="2">
        <v>737</v>
      </c>
      <c r="I144" s="2">
        <v>0</v>
      </c>
      <c r="J144" s="2">
        <v>283.39999999999998</v>
      </c>
      <c r="K144" s="2">
        <v>11279.1</v>
      </c>
      <c r="L144" s="2">
        <v>12299.5</v>
      </c>
      <c r="M144" s="2">
        <v>1236.1400000000001</v>
      </c>
      <c r="N144" s="2">
        <v>1297.0999999999999</v>
      </c>
      <c r="O144" s="2">
        <v>1004.7599999999999</v>
      </c>
      <c r="P144" s="2">
        <v>3538</v>
      </c>
      <c r="Q144" s="2">
        <v>8761.5</v>
      </c>
    </row>
    <row r="145" spans="1:17" x14ac:dyDescent="0.25">
      <c r="B145" s="4" t="s">
        <v>235</v>
      </c>
      <c r="C145" s="20" t="s">
        <v>236</v>
      </c>
      <c r="D145" s="2">
        <v>11279.1</v>
      </c>
      <c r="E145" s="2">
        <v>751.94</v>
      </c>
      <c r="F145" s="2">
        <v>0</v>
      </c>
      <c r="G145" s="2">
        <v>400</v>
      </c>
      <c r="H145" s="2">
        <v>737</v>
      </c>
      <c r="I145" s="2">
        <v>455</v>
      </c>
      <c r="J145" s="2">
        <v>0</v>
      </c>
      <c r="K145" s="2">
        <v>0</v>
      </c>
      <c r="L145" s="2">
        <v>13623.04</v>
      </c>
      <c r="M145" s="2">
        <v>1413.12</v>
      </c>
      <c r="N145" s="2">
        <v>1297.0999999999999</v>
      </c>
      <c r="O145" s="2">
        <v>4106.8200000000006</v>
      </c>
      <c r="P145" s="2">
        <v>6817.04</v>
      </c>
      <c r="Q145" s="2">
        <v>6806</v>
      </c>
    </row>
    <row r="146" spans="1:17" x14ac:dyDescent="0.25">
      <c r="B146" s="4" t="s">
        <v>237</v>
      </c>
      <c r="C146" s="20" t="s">
        <v>238</v>
      </c>
      <c r="D146" s="2">
        <v>11278.8</v>
      </c>
      <c r="E146" s="2">
        <v>751.94</v>
      </c>
      <c r="F146" s="2">
        <v>0</v>
      </c>
      <c r="G146" s="2">
        <v>0</v>
      </c>
      <c r="H146" s="2">
        <v>737</v>
      </c>
      <c r="I146" s="2">
        <v>455</v>
      </c>
      <c r="J146" s="2">
        <v>0</v>
      </c>
      <c r="K146" s="2">
        <v>0</v>
      </c>
      <c r="L146" s="2">
        <v>13160.86</v>
      </c>
      <c r="M146" s="2">
        <v>1323.12</v>
      </c>
      <c r="N146" s="2">
        <v>1294.6400000000001</v>
      </c>
      <c r="O146" s="2">
        <v>0.1</v>
      </c>
      <c r="P146" s="2">
        <v>2617.86</v>
      </c>
      <c r="Q146" s="2">
        <v>10543</v>
      </c>
    </row>
    <row r="147" spans="1:17" x14ac:dyDescent="0.25">
      <c r="B147" s="4" t="s">
        <v>239</v>
      </c>
      <c r="C147" s="20" t="s">
        <v>240</v>
      </c>
      <c r="D147" s="2">
        <v>11278.8</v>
      </c>
      <c r="E147" s="2">
        <v>0</v>
      </c>
      <c r="F147" s="2">
        <v>0</v>
      </c>
      <c r="G147" s="2">
        <v>400</v>
      </c>
      <c r="H147" s="2">
        <v>737</v>
      </c>
      <c r="I147" s="2">
        <v>455</v>
      </c>
      <c r="J147" s="2">
        <v>0</v>
      </c>
      <c r="K147" s="2">
        <v>0</v>
      </c>
      <c r="L147" s="2">
        <v>12870.8</v>
      </c>
      <c r="M147" s="2">
        <v>1338.52</v>
      </c>
      <c r="N147" s="2">
        <v>1297.06</v>
      </c>
      <c r="O147" s="2">
        <v>0.22</v>
      </c>
      <c r="P147" s="2">
        <v>2635.8</v>
      </c>
      <c r="Q147" s="2">
        <v>10235</v>
      </c>
    </row>
    <row r="148" spans="1:17" x14ac:dyDescent="0.25">
      <c r="B148" s="4" t="s">
        <v>241</v>
      </c>
      <c r="C148" s="20" t="s">
        <v>242</v>
      </c>
      <c r="D148" s="2">
        <v>13606.2</v>
      </c>
      <c r="E148" s="2">
        <v>0</v>
      </c>
      <c r="F148" s="2">
        <v>0</v>
      </c>
      <c r="G148" s="2">
        <v>0</v>
      </c>
      <c r="H148" s="2">
        <v>941.16</v>
      </c>
      <c r="I148" s="2">
        <v>645</v>
      </c>
      <c r="J148" s="2">
        <v>0</v>
      </c>
      <c r="K148" s="2">
        <v>0</v>
      </c>
      <c r="L148" s="2">
        <v>14582.12</v>
      </c>
      <c r="M148" s="2">
        <v>1692.54</v>
      </c>
      <c r="N148" s="2">
        <v>1494.54</v>
      </c>
      <c r="O148" s="2">
        <v>0.04</v>
      </c>
      <c r="P148" s="2">
        <v>3187.12</v>
      </c>
      <c r="Q148" s="2">
        <v>11395</v>
      </c>
    </row>
    <row r="149" spans="1:17" x14ac:dyDescent="0.25">
      <c r="B149" s="4" t="s">
        <v>243</v>
      </c>
      <c r="C149" s="20" t="s">
        <v>244</v>
      </c>
      <c r="D149" s="2">
        <v>11278.8</v>
      </c>
      <c r="E149" s="2">
        <v>751.94</v>
      </c>
      <c r="F149" s="2">
        <v>0</v>
      </c>
      <c r="G149" s="2">
        <v>0</v>
      </c>
      <c r="H149" s="2">
        <v>737</v>
      </c>
      <c r="I149" s="2">
        <v>455</v>
      </c>
      <c r="J149" s="2">
        <v>0</v>
      </c>
      <c r="K149" s="2">
        <v>0</v>
      </c>
      <c r="L149" s="2">
        <v>13181.23</v>
      </c>
      <c r="M149" s="2">
        <v>1326.77</v>
      </c>
      <c r="N149" s="2">
        <v>1297.0899999999999</v>
      </c>
      <c r="O149" s="2">
        <v>0.37</v>
      </c>
      <c r="P149" s="2">
        <v>2624.23</v>
      </c>
      <c r="Q149" s="2">
        <v>10557</v>
      </c>
    </row>
    <row r="150" spans="1:17" x14ac:dyDescent="0.25">
      <c r="B150" s="4" t="s">
        <v>245</v>
      </c>
      <c r="C150" s="20" t="s">
        <v>246</v>
      </c>
      <c r="D150" s="2">
        <v>5639.4</v>
      </c>
      <c r="E150" s="2">
        <v>0</v>
      </c>
      <c r="F150" s="2">
        <v>0</v>
      </c>
      <c r="G150" s="2">
        <v>0</v>
      </c>
      <c r="H150" s="2">
        <v>368.5</v>
      </c>
      <c r="I150" s="2">
        <v>337.5</v>
      </c>
      <c r="J150" s="2">
        <v>0</v>
      </c>
      <c r="K150" s="2">
        <v>0</v>
      </c>
      <c r="L150" s="2">
        <v>6345.4</v>
      </c>
      <c r="M150" s="2">
        <v>653.13</v>
      </c>
      <c r="N150" s="2">
        <v>648.53</v>
      </c>
      <c r="O150" s="2">
        <v>0.24</v>
      </c>
      <c r="P150" s="2">
        <v>1301.9000000000001</v>
      </c>
      <c r="Q150" s="2">
        <v>5043.5</v>
      </c>
    </row>
    <row r="151" spans="1:17" x14ac:dyDescent="0.25">
      <c r="A151" s="26"/>
      <c r="B151" s="11" t="s">
        <v>538</v>
      </c>
      <c r="C151" s="26"/>
      <c r="D151" s="26" t="s">
        <v>39</v>
      </c>
      <c r="E151" s="26" t="s">
        <v>39</v>
      </c>
      <c r="F151" s="26" t="s">
        <v>39</v>
      </c>
      <c r="G151" s="26" t="s">
        <v>39</v>
      </c>
      <c r="H151" s="26" t="s">
        <v>39</v>
      </c>
      <c r="I151" s="26" t="s">
        <v>39</v>
      </c>
      <c r="J151" s="26" t="s">
        <v>39</v>
      </c>
      <c r="K151" s="2">
        <v>0</v>
      </c>
      <c r="L151" s="26" t="s">
        <v>39</v>
      </c>
      <c r="M151" s="26" t="s">
        <v>39</v>
      </c>
      <c r="N151" s="26" t="s">
        <v>39</v>
      </c>
      <c r="O151" s="2">
        <v>0</v>
      </c>
      <c r="P151" s="26" t="s">
        <v>39</v>
      </c>
      <c r="Q151" s="26" t="s">
        <v>39</v>
      </c>
    </row>
    <row r="152" spans="1:17" x14ac:dyDescent="0.25">
      <c r="D152" s="15"/>
      <c r="E152" s="15">
        <v>7570</v>
      </c>
      <c r="F152" s="15">
        <v>0</v>
      </c>
      <c r="G152" s="15">
        <v>2800</v>
      </c>
      <c r="H152" s="15">
        <v>15572.66</v>
      </c>
      <c r="I152" s="15">
        <v>9280.5</v>
      </c>
      <c r="J152" s="15">
        <v>9210.5</v>
      </c>
      <c r="K152" s="2">
        <v>13534.92</v>
      </c>
      <c r="L152" s="15">
        <v>280245.28000000003</v>
      </c>
      <c r="M152" s="15">
        <v>30002.51</v>
      </c>
      <c r="N152" s="15">
        <v>27131.919999999998</v>
      </c>
      <c r="O152" s="2">
        <v>81697.350000000006</v>
      </c>
      <c r="P152" s="15">
        <v>138831.78</v>
      </c>
      <c r="Q152" s="15">
        <v>141413.5</v>
      </c>
    </row>
    <row r="153" spans="1:17" x14ac:dyDescent="0.25">
      <c r="K153" s="2">
        <v>0</v>
      </c>
      <c r="O153" s="2">
        <v>0</v>
      </c>
    </row>
    <row r="154" spans="1:17" x14ac:dyDescent="0.25">
      <c r="B154" s="10" t="s">
        <v>251</v>
      </c>
      <c r="K154" s="2">
        <v>0</v>
      </c>
      <c r="O154" s="2">
        <v>0</v>
      </c>
    </row>
    <row r="155" spans="1:17" x14ac:dyDescent="0.25">
      <c r="B155" s="4" t="s">
        <v>252</v>
      </c>
      <c r="C155" s="20" t="s">
        <v>253</v>
      </c>
      <c r="D155" s="2">
        <v>13605.9</v>
      </c>
      <c r="E155" s="2">
        <v>0</v>
      </c>
      <c r="F155" s="2">
        <v>0</v>
      </c>
      <c r="G155" s="2">
        <v>0</v>
      </c>
      <c r="H155" s="2">
        <v>941</v>
      </c>
      <c r="I155" s="2">
        <v>645</v>
      </c>
      <c r="J155" s="2">
        <v>851.02</v>
      </c>
      <c r="K155" s="2">
        <v>0</v>
      </c>
      <c r="L155" s="2">
        <v>15570.49</v>
      </c>
      <c r="M155" s="2">
        <v>1903.65</v>
      </c>
      <c r="N155" s="2">
        <v>1564.68</v>
      </c>
      <c r="O155" s="2">
        <v>7760.6599999999989</v>
      </c>
      <c r="P155" s="2">
        <v>11228.99</v>
      </c>
      <c r="Q155" s="2">
        <v>4341.5</v>
      </c>
    </row>
    <row r="156" spans="1:17" x14ac:dyDescent="0.25">
      <c r="B156" s="4" t="s">
        <v>254</v>
      </c>
      <c r="C156" s="20" t="s">
        <v>255</v>
      </c>
      <c r="D156" s="2">
        <v>11669.1</v>
      </c>
      <c r="E156" s="2">
        <v>0</v>
      </c>
      <c r="F156" s="2">
        <v>0</v>
      </c>
      <c r="G156" s="2">
        <v>200</v>
      </c>
      <c r="H156" s="2">
        <v>788</v>
      </c>
      <c r="I156" s="2">
        <v>234</v>
      </c>
      <c r="J156" s="2">
        <v>708.5</v>
      </c>
      <c r="K156" s="2">
        <v>5834.55</v>
      </c>
      <c r="L156" s="2">
        <v>13599.6</v>
      </c>
      <c r="M156" s="2">
        <v>1483.36</v>
      </c>
      <c r="N156" s="2">
        <v>1341.96</v>
      </c>
      <c r="O156" s="2">
        <v>6569.78</v>
      </c>
      <c r="P156" s="2">
        <v>9395.1</v>
      </c>
      <c r="Q156" s="2">
        <v>4204.5</v>
      </c>
    </row>
    <row r="157" spans="1:17" x14ac:dyDescent="0.25">
      <c r="B157" s="4" t="s">
        <v>256</v>
      </c>
      <c r="C157" s="20" t="s">
        <v>257</v>
      </c>
      <c r="D157" s="2">
        <v>11669.1</v>
      </c>
      <c r="E157" s="2">
        <v>0</v>
      </c>
      <c r="F157" s="2">
        <v>0</v>
      </c>
      <c r="G157" s="2">
        <v>400</v>
      </c>
      <c r="H157" s="2">
        <v>788</v>
      </c>
      <c r="I157" s="2">
        <v>468</v>
      </c>
      <c r="J157" s="2">
        <v>566.79999999999995</v>
      </c>
      <c r="K157" s="2">
        <v>0</v>
      </c>
      <c r="L157" s="2">
        <v>13891.9</v>
      </c>
      <c r="M157" s="2">
        <v>1545.1</v>
      </c>
      <c r="N157" s="2">
        <v>1341.96</v>
      </c>
      <c r="O157" s="2">
        <v>5592.34</v>
      </c>
      <c r="P157" s="2">
        <v>8479.4</v>
      </c>
      <c r="Q157" s="2">
        <v>5412.5</v>
      </c>
    </row>
    <row r="158" spans="1:17" x14ac:dyDescent="0.25">
      <c r="B158" s="4" t="s">
        <v>258</v>
      </c>
      <c r="C158" s="20" t="s">
        <v>259</v>
      </c>
      <c r="D158" s="2">
        <v>11669.1</v>
      </c>
      <c r="E158" s="2">
        <v>0</v>
      </c>
      <c r="F158" s="2">
        <v>0</v>
      </c>
      <c r="G158" s="2">
        <v>400</v>
      </c>
      <c r="H158" s="2">
        <v>788</v>
      </c>
      <c r="I158" s="2">
        <v>468</v>
      </c>
      <c r="J158" s="2">
        <v>283.39999999999998</v>
      </c>
      <c r="K158" s="2">
        <v>0</v>
      </c>
      <c r="L158" s="2">
        <v>13608.5</v>
      </c>
      <c r="M158" s="2">
        <v>1484.58</v>
      </c>
      <c r="N158" s="2">
        <v>1341.94</v>
      </c>
      <c r="O158" s="2">
        <v>7486.4800000000005</v>
      </c>
      <c r="P158" s="2">
        <v>10313</v>
      </c>
      <c r="Q158" s="2">
        <v>3295.5</v>
      </c>
    </row>
    <row r="159" spans="1:17" x14ac:dyDescent="0.25">
      <c r="B159" s="4" t="s">
        <v>260</v>
      </c>
      <c r="C159" s="20" t="s">
        <v>261</v>
      </c>
      <c r="D159" s="2">
        <v>11669.1</v>
      </c>
      <c r="E159" s="2">
        <v>0</v>
      </c>
      <c r="F159" s="2">
        <v>0</v>
      </c>
      <c r="G159" s="2">
        <v>200</v>
      </c>
      <c r="H159" s="2">
        <v>788</v>
      </c>
      <c r="I159" s="2">
        <v>468</v>
      </c>
      <c r="J159" s="2">
        <v>0</v>
      </c>
      <c r="K159" s="2">
        <v>0</v>
      </c>
      <c r="L159" s="2">
        <v>13125.1</v>
      </c>
      <c r="M159" s="2">
        <v>1386.14</v>
      </c>
      <c r="N159" s="2">
        <v>1341.94</v>
      </c>
      <c r="O159" s="2">
        <v>6166.0199999999995</v>
      </c>
      <c r="P159" s="2">
        <v>8894.1</v>
      </c>
      <c r="Q159" s="2">
        <v>4231</v>
      </c>
    </row>
    <row r="160" spans="1:17" x14ac:dyDescent="0.25">
      <c r="B160" s="4" t="s">
        <v>262</v>
      </c>
      <c r="C160" s="20" t="s">
        <v>263</v>
      </c>
      <c r="D160" s="2">
        <v>11669.1</v>
      </c>
      <c r="E160" s="2">
        <v>0</v>
      </c>
      <c r="F160" s="2">
        <v>0</v>
      </c>
      <c r="G160" s="2">
        <v>0</v>
      </c>
      <c r="H160" s="2">
        <v>788</v>
      </c>
      <c r="I160" s="2">
        <v>468</v>
      </c>
      <c r="J160" s="2">
        <v>0</v>
      </c>
      <c r="K160" s="2">
        <v>4667.6400000000003</v>
      </c>
      <c r="L160" s="2">
        <v>12925.1</v>
      </c>
      <c r="M160" s="2">
        <v>774.75</v>
      </c>
      <c r="N160" s="2">
        <v>1341.96</v>
      </c>
      <c r="O160" s="2">
        <v>6696.3099999999995</v>
      </c>
      <c r="P160" s="2">
        <v>8901.1</v>
      </c>
      <c r="Q160" s="2">
        <v>4024</v>
      </c>
    </row>
    <row r="161" spans="1:17" x14ac:dyDescent="0.25">
      <c r="A161" s="26"/>
      <c r="B161" s="11" t="s">
        <v>538</v>
      </c>
      <c r="C161" s="26"/>
      <c r="D161" s="26" t="s">
        <v>39</v>
      </c>
      <c r="E161" s="26" t="s">
        <v>39</v>
      </c>
      <c r="F161" s="26" t="s">
        <v>39</v>
      </c>
      <c r="G161" s="26" t="s">
        <v>39</v>
      </c>
      <c r="H161" s="26" t="s">
        <v>39</v>
      </c>
      <c r="I161" s="26" t="s">
        <v>39</v>
      </c>
      <c r="J161" s="26" t="s">
        <v>39</v>
      </c>
      <c r="K161" s="2">
        <v>0</v>
      </c>
      <c r="L161" s="26" t="s">
        <v>39</v>
      </c>
      <c r="M161" s="26" t="s">
        <v>39</v>
      </c>
      <c r="N161" s="26" t="s">
        <v>39</v>
      </c>
      <c r="O161" s="2">
        <v>0</v>
      </c>
      <c r="P161" s="26" t="s">
        <v>39</v>
      </c>
      <c r="Q161" s="26" t="s">
        <v>39</v>
      </c>
    </row>
    <row r="162" spans="1:17" x14ac:dyDescent="0.25">
      <c r="D162" s="15"/>
      <c r="E162" s="15">
        <v>0</v>
      </c>
      <c r="F162" s="15">
        <v>0</v>
      </c>
      <c r="G162" s="15">
        <v>1200</v>
      </c>
      <c r="H162" s="15">
        <v>4881</v>
      </c>
      <c r="I162" s="15">
        <v>2751</v>
      </c>
      <c r="J162" s="15">
        <v>2409.7199999999998</v>
      </c>
      <c r="K162" s="2">
        <v>10502.19</v>
      </c>
      <c r="L162" s="15">
        <v>82720.69</v>
      </c>
      <c r="M162" s="15">
        <v>8577.58</v>
      </c>
      <c r="N162" s="15">
        <v>8274.44</v>
      </c>
      <c r="O162" s="2">
        <v>40271.590000000004</v>
      </c>
      <c r="P162" s="15">
        <v>57211.69</v>
      </c>
      <c r="Q162" s="15">
        <v>25509</v>
      </c>
    </row>
    <row r="163" spans="1:17" x14ac:dyDescent="0.25">
      <c r="K163" s="2">
        <v>0</v>
      </c>
      <c r="O163" s="2">
        <v>0</v>
      </c>
    </row>
    <row r="164" spans="1:17" x14ac:dyDescent="0.25">
      <c r="B164" s="10" t="s">
        <v>264</v>
      </c>
      <c r="K164" s="2">
        <v>0</v>
      </c>
      <c r="O164" s="2">
        <v>0</v>
      </c>
    </row>
    <row r="165" spans="1:17" x14ac:dyDescent="0.25">
      <c r="B165" s="4" t="s">
        <v>265</v>
      </c>
      <c r="C165" s="20" t="s">
        <v>266</v>
      </c>
      <c r="D165" s="2">
        <v>13605.9</v>
      </c>
      <c r="E165" s="2">
        <v>907.06</v>
      </c>
      <c r="F165" s="2">
        <v>0</v>
      </c>
      <c r="G165" s="2">
        <v>400</v>
      </c>
      <c r="H165" s="2">
        <v>941</v>
      </c>
      <c r="I165" s="2">
        <v>645</v>
      </c>
      <c r="J165" s="2">
        <v>425.1</v>
      </c>
      <c r="K165" s="2">
        <v>0</v>
      </c>
      <c r="L165" s="2">
        <v>16924.060000000001</v>
      </c>
      <c r="M165" s="2">
        <v>2102.54</v>
      </c>
      <c r="N165" s="2">
        <v>1564.68</v>
      </c>
      <c r="O165" s="2">
        <v>7053.84</v>
      </c>
      <c r="P165" s="2">
        <v>10721.06</v>
      </c>
      <c r="Q165" s="2">
        <v>6203</v>
      </c>
    </row>
    <row r="166" spans="1:17" x14ac:dyDescent="0.25">
      <c r="B166" s="4" t="s">
        <v>267</v>
      </c>
      <c r="C166" s="20" t="s">
        <v>268</v>
      </c>
      <c r="D166" s="2">
        <v>11669.1</v>
      </c>
      <c r="E166" s="2">
        <v>0</v>
      </c>
      <c r="F166" s="2">
        <v>0</v>
      </c>
      <c r="G166" s="2">
        <v>400</v>
      </c>
      <c r="H166" s="2">
        <v>788</v>
      </c>
      <c r="I166" s="2">
        <v>468</v>
      </c>
      <c r="J166" s="2">
        <v>283.39999999999998</v>
      </c>
      <c r="K166" s="2">
        <v>0</v>
      </c>
      <c r="L166" s="2">
        <v>13608.5</v>
      </c>
      <c r="M166" s="2">
        <v>1484.58</v>
      </c>
      <c r="N166" s="2">
        <v>1341.94</v>
      </c>
      <c r="O166" s="2">
        <v>8433.48</v>
      </c>
      <c r="P166" s="2">
        <v>11260</v>
      </c>
      <c r="Q166" s="2">
        <v>2348.5</v>
      </c>
    </row>
    <row r="167" spans="1:17" x14ac:dyDescent="0.25">
      <c r="A167" s="26"/>
      <c r="B167" s="11" t="s">
        <v>538</v>
      </c>
      <c r="C167" s="26"/>
      <c r="D167" s="26" t="s">
        <v>39</v>
      </c>
      <c r="E167" s="26" t="s">
        <v>39</v>
      </c>
      <c r="F167" s="26" t="s">
        <v>39</v>
      </c>
      <c r="G167" s="26" t="s">
        <v>39</v>
      </c>
      <c r="H167" s="26" t="s">
        <v>39</v>
      </c>
      <c r="I167" s="26" t="s">
        <v>39</v>
      </c>
      <c r="J167" s="26" t="s">
        <v>39</v>
      </c>
      <c r="K167" s="2">
        <v>0</v>
      </c>
      <c r="L167" s="26" t="s">
        <v>39</v>
      </c>
      <c r="M167" s="26" t="s">
        <v>39</v>
      </c>
      <c r="N167" s="26" t="s">
        <v>39</v>
      </c>
      <c r="O167" s="2">
        <v>0</v>
      </c>
      <c r="P167" s="26" t="s">
        <v>39</v>
      </c>
      <c r="Q167" s="26" t="s">
        <v>39</v>
      </c>
    </row>
    <row r="168" spans="1:17" x14ac:dyDescent="0.25">
      <c r="D168" s="15"/>
      <c r="E168" s="15">
        <v>907.06</v>
      </c>
      <c r="F168" s="15">
        <v>0</v>
      </c>
      <c r="G168" s="15">
        <v>800</v>
      </c>
      <c r="H168" s="15">
        <v>1729</v>
      </c>
      <c r="I168" s="15">
        <v>1113</v>
      </c>
      <c r="J168" s="15">
        <v>708.5</v>
      </c>
      <c r="K168" s="2">
        <v>0</v>
      </c>
      <c r="L168" s="15">
        <v>30532.560000000001</v>
      </c>
      <c r="M168" s="15">
        <v>3587.12</v>
      </c>
      <c r="N168" s="15">
        <v>2906.62</v>
      </c>
      <c r="O168" s="2">
        <v>15487.32</v>
      </c>
      <c r="P168" s="15">
        <v>21981.06</v>
      </c>
      <c r="Q168" s="15">
        <v>8551.5</v>
      </c>
    </row>
    <row r="169" spans="1:17" x14ac:dyDescent="0.25">
      <c r="K169" s="2">
        <v>0</v>
      </c>
      <c r="O169" s="2">
        <v>0</v>
      </c>
    </row>
    <row r="170" spans="1:17" x14ac:dyDescent="0.25">
      <c r="B170" s="10" t="s">
        <v>269</v>
      </c>
      <c r="K170" s="2">
        <v>0</v>
      </c>
      <c r="O170" s="2">
        <v>0</v>
      </c>
    </row>
    <row r="171" spans="1:17" x14ac:dyDescent="0.25">
      <c r="B171" s="4" t="s">
        <v>528</v>
      </c>
      <c r="C171" s="20" t="s">
        <v>529</v>
      </c>
      <c r="D171" s="2">
        <v>13125</v>
      </c>
      <c r="E171" s="2">
        <v>751.94</v>
      </c>
      <c r="F171" s="2">
        <v>0</v>
      </c>
      <c r="G171" s="2">
        <v>0</v>
      </c>
      <c r="H171" s="2">
        <v>737</v>
      </c>
      <c r="I171" s="2">
        <v>455</v>
      </c>
      <c r="J171" s="2">
        <v>708.5</v>
      </c>
      <c r="K171" s="2">
        <v>0</v>
      </c>
      <c r="L171" s="2">
        <v>13900.21</v>
      </c>
      <c r="M171" s="2">
        <v>1468.1</v>
      </c>
      <c r="N171" s="2">
        <v>1297.0999999999999</v>
      </c>
      <c r="O171" s="2">
        <v>4743.5099999999993</v>
      </c>
      <c r="P171" s="2">
        <v>7508.71</v>
      </c>
      <c r="Q171" s="2">
        <v>6391.5</v>
      </c>
    </row>
    <row r="172" spans="1:17" x14ac:dyDescent="0.25">
      <c r="B172" s="4" t="s">
        <v>270</v>
      </c>
      <c r="C172" s="20" t="s">
        <v>271</v>
      </c>
      <c r="D172" s="2">
        <v>13125</v>
      </c>
      <c r="E172" s="2">
        <v>0</v>
      </c>
      <c r="F172" s="2">
        <v>0</v>
      </c>
      <c r="G172" s="2">
        <v>400</v>
      </c>
      <c r="H172" s="2">
        <v>903</v>
      </c>
      <c r="I172" s="2">
        <v>549</v>
      </c>
      <c r="J172" s="2">
        <v>708.5</v>
      </c>
      <c r="K172" s="2">
        <v>0</v>
      </c>
      <c r="L172" s="2">
        <v>15685.5</v>
      </c>
      <c r="M172" s="2">
        <v>1928.22</v>
      </c>
      <c r="N172" s="2">
        <v>1509.38</v>
      </c>
      <c r="O172" s="2">
        <v>10761.9</v>
      </c>
      <c r="P172" s="2">
        <v>14199.5</v>
      </c>
      <c r="Q172" s="2">
        <v>1486</v>
      </c>
    </row>
    <row r="173" spans="1:17" x14ac:dyDescent="0.25">
      <c r="B173" s="4" t="s">
        <v>272</v>
      </c>
      <c r="C173" s="20" t="s">
        <v>273</v>
      </c>
      <c r="D173" s="2">
        <v>12657.9</v>
      </c>
      <c r="E173" s="2">
        <v>0</v>
      </c>
      <c r="F173" s="2">
        <v>0</v>
      </c>
      <c r="G173" s="2">
        <v>0</v>
      </c>
      <c r="H173" s="2">
        <v>903</v>
      </c>
      <c r="I173" s="2">
        <v>549</v>
      </c>
      <c r="J173" s="2">
        <v>566.79999999999995</v>
      </c>
      <c r="K173" s="2">
        <v>0</v>
      </c>
      <c r="L173" s="2">
        <v>15143.8</v>
      </c>
      <c r="M173" s="2">
        <v>1812.52</v>
      </c>
      <c r="N173" s="2">
        <v>1509.38</v>
      </c>
      <c r="O173" s="2">
        <v>8437.9</v>
      </c>
      <c r="P173" s="2">
        <v>11759.8</v>
      </c>
      <c r="Q173" s="2">
        <v>3384</v>
      </c>
    </row>
    <row r="174" spans="1:17" x14ac:dyDescent="0.25">
      <c r="B174" s="4" t="s">
        <v>274</v>
      </c>
      <c r="C174" s="20" t="s">
        <v>275</v>
      </c>
      <c r="D174" s="2">
        <v>12038.1</v>
      </c>
      <c r="E174" s="2">
        <v>843.86</v>
      </c>
      <c r="F174" s="2">
        <v>369.19</v>
      </c>
      <c r="G174" s="2">
        <v>200</v>
      </c>
      <c r="H174" s="2">
        <v>915</v>
      </c>
      <c r="I174" s="2">
        <v>616</v>
      </c>
      <c r="J174" s="2">
        <v>566.79999999999995</v>
      </c>
      <c r="K174" s="2">
        <v>0</v>
      </c>
      <c r="L174" s="2">
        <v>16168.75</v>
      </c>
      <c r="M174" s="2">
        <v>1907.52</v>
      </c>
      <c r="N174" s="2">
        <v>1455.66</v>
      </c>
      <c r="O174" s="2">
        <v>4105.07</v>
      </c>
      <c r="P174" s="2">
        <v>7468.25</v>
      </c>
      <c r="Q174" s="2">
        <v>8700.5</v>
      </c>
    </row>
    <row r="175" spans="1:17" x14ac:dyDescent="0.25">
      <c r="B175" s="4" t="s">
        <v>276</v>
      </c>
      <c r="C175" s="20" t="s">
        <v>277</v>
      </c>
      <c r="D175" s="2">
        <v>13125</v>
      </c>
      <c r="E175" s="2">
        <v>0</v>
      </c>
      <c r="F175" s="2">
        <v>0</v>
      </c>
      <c r="G175" s="2">
        <v>0</v>
      </c>
      <c r="H175" s="2">
        <v>802</v>
      </c>
      <c r="I175" s="2">
        <v>482</v>
      </c>
      <c r="J175" s="2">
        <v>566.79999999999995</v>
      </c>
      <c r="K175" s="2">
        <v>0</v>
      </c>
      <c r="L175" s="2">
        <v>13877.2</v>
      </c>
      <c r="M175" s="2">
        <v>1541.96</v>
      </c>
      <c r="N175" s="2">
        <v>1384.38</v>
      </c>
      <c r="O175" s="2">
        <v>8334.36</v>
      </c>
      <c r="P175" s="2">
        <v>11260.7</v>
      </c>
      <c r="Q175" s="2">
        <v>2616.5</v>
      </c>
    </row>
    <row r="176" spans="1:17" x14ac:dyDescent="0.25">
      <c r="B176" s="4" t="s">
        <v>278</v>
      </c>
      <c r="C176" s="20" t="s">
        <v>279</v>
      </c>
      <c r="D176" s="2">
        <v>12657.9</v>
      </c>
      <c r="E176" s="2">
        <v>875</v>
      </c>
      <c r="F176" s="2">
        <v>0</v>
      </c>
      <c r="G176" s="2">
        <v>0</v>
      </c>
      <c r="H176" s="2">
        <v>903</v>
      </c>
      <c r="I176" s="2">
        <v>549</v>
      </c>
      <c r="J176" s="2">
        <v>566.79999999999995</v>
      </c>
      <c r="K176" s="2">
        <v>0</v>
      </c>
      <c r="L176" s="2">
        <v>16018.8</v>
      </c>
      <c r="M176" s="2">
        <v>1909.18</v>
      </c>
      <c r="N176" s="2">
        <v>1509.38</v>
      </c>
      <c r="O176" s="2">
        <v>9356.24</v>
      </c>
      <c r="P176" s="2">
        <v>12774.8</v>
      </c>
      <c r="Q176" s="2">
        <v>3244</v>
      </c>
    </row>
    <row r="177" spans="2:17" x14ac:dyDescent="0.25">
      <c r="B177" s="4" t="s">
        <v>280</v>
      </c>
      <c r="C177" s="20" t="s">
        <v>281</v>
      </c>
      <c r="D177" s="2">
        <v>13125</v>
      </c>
      <c r="E177" s="2">
        <v>0</v>
      </c>
      <c r="F177" s="2">
        <v>0</v>
      </c>
      <c r="G177" s="2">
        <v>0</v>
      </c>
      <c r="H177" s="2">
        <v>915</v>
      </c>
      <c r="I177" s="2">
        <v>287.47000000000003</v>
      </c>
      <c r="J177" s="2">
        <v>566.79999999999995</v>
      </c>
      <c r="K177" s="2">
        <v>6328.95</v>
      </c>
      <c r="L177" s="2">
        <v>14427.17</v>
      </c>
      <c r="M177" s="2">
        <v>1659.24</v>
      </c>
      <c r="N177" s="2">
        <v>1455.66</v>
      </c>
      <c r="O177" s="2">
        <v>8228.77</v>
      </c>
      <c r="P177" s="2">
        <v>11343.67</v>
      </c>
      <c r="Q177" s="2">
        <v>3083.5</v>
      </c>
    </row>
    <row r="178" spans="2:17" x14ac:dyDescent="0.25">
      <c r="B178" s="4" t="s">
        <v>282</v>
      </c>
      <c r="C178" s="20" t="s">
        <v>283</v>
      </c>
      <c r="D178" s="2">
        <v>11279.1</v>
      </c>
      <c r="E178" s="2">
        <v>0</v>
      </c>
      <c r="F178" s="2">
        <v>0</v>
      </c>
      <c r="G178" s="2">
        <v>0</v>
      </c>
      <c r="H178" s="2">
        <v>903</v>
      </c>
      <c r="I178" s="2">
        <v>438.9</v>
      </c>
      <c r="J178" s="2">
        <v>566.79999999999995</v>
      </c>
      <c r="K178" s="2">
        <v>5250</v>
      </c>
      <c r="L178" s="2">
        <v>15033.7</v>
      </c>
      <c r="M178" s="2">
        <v>1789</v>
      </c>
      <c r="N178" s="2">
        <v>1509.38</v>
      </c>
      <c r="O178" s="2">
        <v>6680.3200000000006</v>
      </c>
      <c r="P178" s="2">
        <v>9978.7000000000007</v>
      </c>
      <c r="Q178" s="2">
        <v>5055</v>
      </c>
    </row>
    <row r="179" spans="2:17" x14ac:dyDescent="0.25">
      <c r="B179" s="4" t="s">
        <v>284</v>
      </c>
      <c r="C179" s="20" t="s">
        <v>285</v>
      </c>
      <c r="D179" s="2">
        <f>375.97*30</f>
        <v>11279.1</v>
      </c>
      <c r="E179" s="2">
        <v>0</v>
      </c>
      <c r="F179" s="2">
        <v>0</v>
      </c>
      <c r="G179" s="2">
        <v>400</v>
      </c>
      <c r="H179" s="2">
        <v>737</v>
      </c>
      <c r="I179" s="2">
        <v>455</v>
      </c>
      <c r="J179" s="2">
        <v>425.1</v>
      </c>
      <c r="K179" s="2">
        <v>0</v>
      </c>
      <c r="L179" s="2">
        <v>13296.2</v>
      </c>
      <c r="M179" s="2">
        <v>1417.86</v>
      </c>
      <c r="N179" s="2">
        <v>1297.0999999999999</v>
      </c>
      <c r="O179" s="2">
        <v>715.2399999999999</v>
      </c>
      <c r="P179" s="2">
        <v>3430.2</v>
      </c>
      <c r="Q179" s="2">
        <v>9866</v>
      </c>
    </row>
    <row r="180" spans="2:17" x14ac:dyDescent="0.25">
      <c r="B180" s="4" t="s">
        <v>286</v>
      </c>
      <c r="C180" s="20" t="s">
        <v>287</v>
      </c>
      <c r="D180" s="2">
        <v>13125</v>
      </c>
      <c r="E180" s="2">
        <v>0</v>
      </c>
      <c r="F180" s="2">
        <v>0</v>
      </c>
      <c r="G180" s="2">
        <v>0</v>
      </c>
      <c r="H180" s="2">
        <v>687</v>
      </c>
      <c r="I180" s="2">
        <v>462</v>
      </c>
      <c r="J180" s="2">
        <v>425.1</v>
      </c>
      <c r="K180" s="2">
        <v>0</v>
      </c>
      <c r="L180" s="2">
        <v>11046.5</v>
      </c>
      <c r="M180" s="2">
        <v>1011.6</v>
      </c>
      <c r="N180" s="2">
        <v>1091.76</v>
      </c>
      <c r="O180" s="2">
        <v>4148.6400000000003</v>
      </c>
      <c r="P180" s="2">
        <v>6252</v>
      </c>
      <c r="Q180" s="2">
        <v>4794.5</v>
      </c>
    </row>
    <row r="181" spans="2:17" x14ac:dyDescent="0.25">
      <c r="B181" s="4" t="s">
        <v>288</v>
      </c>
      <c r="C181" s="20" t="s">
        <v>289</v>
      </c>
      <c r="D181" s="2">
        <v>13125</v>
      </c>
      <c r="E181" s="2">
        <v>0</v>
      </c>
      <c r="F181" s="2">
        <v>0</v>
      </c>
      <c r="G181" s="2">
        <v>200</v>
      </c>
      <c r="H181" s="2">
        <v>903</v>
      </c>
      <c r="I181" s="2">
        <v>549</v>
      </c>
      <c r="J181" s="2">
        <v>425.1</v>
      </c>
      <c r="K181" s="2">
        <v>0</v>
      </c>
      <c r="L181" s="2">
        <v>15202.1</v>
      </c>
      <c r="M181" s="2">
        <v>1824.96</v>
      </c>
      <c r="N181" s="2">
        <v>1509.38</v>
      </c>
      <c r="O181" s="2">
        <v>5625.26</v>
      </c>
      <c r="P181" s="2">
        <v>8959.6</v>
      </c>
      <c r="Q181" s="2">
        <v>6242.5</v>
      </c>
    </row>
    <row r="182" spans="2:17" x14ac:dyDescent="0.25">
      <c r="B182" s="4" t="s">
        <v>290</v>
      </c>
      <c r="C182" s="20" t="s">
        <v>291</v>
      </c>
      <c r="D182" s="2">
        <v>13125</v>
      </c>
      <c r="E182" s="2">
        <v>0</v>
      </c>
      <c r="F182" s="2">
        <v>0</v>
      </c>
      <c r="G182" s="2">
        <v>200</v>
      </c>
      <c r="H182" s="2">
        <v>547</v>
      </c>
      <c r="I182" s="2">
        <v>340</v>
      </c>
      <c r="J182" s="2">
        <v>425.1</v>
      </c>
      <c r="K182" s="2">
        <v>0</v>
      </c>
      <c r="L182" s="2">
        <v>9178.6</v>
      </c>
      <c r="M182" s="2">
        <v>728.26</v>
      </c>
      <c r="N182" s="2">
        <v>881.64</v>
      </c>
      <c r="O182" s="2">
        <v>488.2</v>
      </c>
      <c r="P182" s="2">
        <v>2098.1</v>
      </c>
      <c r="Q182" s="2">
        <v>7080.5</v>
      </c>
    </row>
    <row r="183" spans="2:17" x14ac:dyDescent="0.25">
      <c r="B183" s="4" t="s">
        <v>292</v>
      </c>
      <c r="C183" s="20" t="s">
        <v>293</v>
      </c>
      <c r="D183" s="2">
        <v>13125</v>
      </c>
      <c r="E183" s="2">
        <v>0</v>
      </c>
      <c r="F183" s="2">
        <v>0</v>
      </c>
      <c r="G183" s="2">
        <v>0</v>
      </c>
      <c r="H183" s="2">
        <v>903</v>
      </c>
      <c r="I183" s="2">
        <v>549</v>
      </c>
      <c r="J183" s="2">
        <v>425.1</v>
      </c>
      <c r="K183" s="2">
        <v>0</v>
      </c>
      <c r="L183" s="2">
        <v>14911.56</v>
      </c>
      <c r="M183" s="2">
        <v>1762.91</v>
      </c>
      <c r="N183" s="2">
        <v>1509.38</v>
      </c>
      <c r="O183" s="2">
        <v>8323.77</v>
      </c>
      <c r="P183" s="2">
        <v>11596.06</v>
      </c>
      <c r="Q183" s="2">
        <v>3315.5</v>
      </c>
    </row>
    <row r="184" spans="2:17" x14ac:dyDescent="0.25">
      <c r="B184" s="4" t="s">
        <v>554</v>
      </c>
      <c r="C184" s="20" t="s">
        <v>555</v>
      </c>
      <c r="D184" s="2">
        <v>13125</v>
      </c>
      <c r="E184" s="2">
        <v>0</v>
      </c>
      <c r="F184" s="2">
        <v>0</v>
      </c>
      <c r="G184" s="2">
        <v>0</v>
      </c>
      <c r="H184" s="2">
        <v>903</v>
      </c>
      <c r="I184" s="2">
        <v>0</v>
      </c>
      <c r="J184" s="2">
        <v>425.1</v>
      </c>
      <c r="K184" s="2">
        <v>13125</v>
      </c>
      <c r="L184" s="2">
        <v>14453.1</v>
      </c>
      <c r="M184" s="2">
        <v>1664.98</v>
      </c>
      <c r="N184" s="2">
        <v>1509.38</v>
      </c>
      <c r="O184" s="2">
        <v>7173.7400000000007</v>
      </c>
      <c r="P184" s="2">
        <v>10348.1</v>
      </c>
      <c r="Q184" s="2">
        <v>4105</v>
      </c>
    </row>
    <row r="185" spans="2:17" x14ac:dyDescent="0.25">
      <c r="B185" s="4" t="s">
        <v>294</v>
      </c>
      <c r="C185" s="20" t="s">
        <v>295</v>
      </c>
      <c r="D185" s="2">
        <v>13656</v>
      </c>
      <c r="E185" s="2">
        <v>875</v>
      </c>
      <c r="F185" s="2">
        <v>0</v>
      </c>
      <c r="G185" s="2">
        <v>400</v>
      </c>
      <c r="H185" s="2">
        <v>903</v>
      </c>
      <c r="I185" s="2">
        <v>549</v>
      </c>
      <c r="J185" s="2">
        <v>425.1</v>
      </c>
      <c r="K185" s="2">
        <v>0</v>
      </c>
      <c r="L185" s="2">
        <v>16277.1</v>
      </c>
      <c r="M185" s="2">
        <v>1964.35</v>
      </c>
      <c r="N185" s="2">
        <v>1509.38</v>
      </c>
      <c r="O185" s="2">
        <v>6952.87</v>
      </c>
      <c r="P185" s="2">
        <v>10426.6</v>
      </c>
      <c r="Q185" s="2">
        <v>5850.5</v>
      </c>
    </row>
    <row r="186" spans="2:17" x14ac:dyDescent="0.25">
      <c r="B186" s="4" t="s">
        <v>296</v>
      </c>
      <c r="C186" s="20" t="s">
        <v>297</v>
      </c>
      <c r="D186" s="2">
        <v>13656</v>
      </c>
      <c r="E186" s="2">
        <v>910.4</v>
      </c>
      <c r="F186" s="2">
        <v>0</v>
      </c>
      <c r="G186" s="2">
        <v>200</v>
      </c>
      <c r="H186" s="2">
        <v>1016</v>
      </c>
      <c r="I186" s="2">
        <v>661.2</v>
      </c>
      <c r="J186" s="2">
        <v>425.1</v>
      </c>
      <c r="K186" s="2">
        <v>455.2</v>
      </c>
      <c r="L186" s="2">
        <v>16868.7</v>
      </c>
      <c r="M186" s="2">
        <v>1993.49</v>
      </c>
      <c r="N186" s="2">
        <v>1570.44</v>
      </c>
      <c r="O186" s="2">
        <v>6265.77</v>
      </c>
      <c r="P186" s="2">
        <v>9829.7000000000007</v>
      </c>
      <c r="Q186" s="2">
        <v>7039</v>
      </c>
    </row>
    <row r="187" spans="2:17" x14ac:dyDescent="0.25">
      <c r="B187" s="4" t="s">
        <v>298</v>
      </c>
      <c r="C187" s="20" t="s">
        <v>299</v>
      </c>
      <c r="D187" s="2">
        <v>13125</v>
      </c>
      <c r="E187" s="2">
        <v>910.4</v>
      </c>
      <c r="F187" s="2">
        <v>0</v>
      </c>
      <c r="G187" s="2">
        <v>0</v>
      </c>
      <c r="H187" s="2">
        <v>1016</v>
      </c>
      <c r="I187" s="2">
        <v>684</v>
      </c>
      <c r="J187" s="2">
        <v>283.39999999999998</v>
      </c>
      <c r="K187" s="2">
        <v>0</v>
      </c>
      <c r="L187" s="2">
        <v>16549.8</v>
      </c>
      <c r="M187" s="2">
        <v>2022.6</v>
      </c>
      <c r="N187" s="2">
        <v>1570.44</v>
      </c>
      <c r="O187" s="2">
        <v>7141.26</v>
      </c>
      <c r="P187" s="2">
        <v>10734.3</v>
      </c>
      <c r="Q187" s="2">
        <v>5815.5</v>
      </c>
    </row>
    <row r="188" spans="2:17" x14ac:dyDescent="0.25">
      <c r="B188" s="4" t="s">
        <v>510</v>
      </c>
      <c r="C188" s="20" t="s">
        <v>511</v>
      </c>
      <c r="D188" s="2">
        <v>13656</v>
      </c>
      <c r="E188" s="2">
        <v>0</v>
      </c>
      <c r="F188" s="2">
        <v>0</v>
      </c>
      <c r="G188" s="2">
        <v>0</v>
      </c>
      <c r="H188" s="2">
        <v>903</v>
      </c>
      <c r="I188" s="2">
        <v>292.8</v>
      </c>
      <c r="J188" s="2">
        <v>283.39999999999998</v>
      </c>
      <c r="K188" s="2">
        <v>6125</v>
      </c>
      <c r="L188" s="2">
        <v>14604.2</v>
      </c>
      <c r="M188" s="2">
        <v>1726.62</v>
      </c>
      <c r="N188" s="2">
        <v>1509.38</v>
      </c>
      <c r="O188" s="2">
        <v>4116.2</v>
      </c>
      <c r="P188" s="2">
        <v>7352.2</v>
      </c>
      <c r="Q188" s="2">
        <v>7252</v>
      </c>
    </row>
    <row r="189" spans="2:17" x14ac:dyDescent="0.25">
      <c r="B189" s="4" t="s">
        <v>300</v>
      </c>
      <c r="C189" s="20" t="s">
        <v>301</v>
      </c>
      <c r="D189" s="2">
        <v>13656</v>
      </c>
      <c r="E189" s="2">
        <v>910.4</v>
      </c>
      <c r="F189" s="2">
        <v>0</v>
      </c>
      <c r="G189" s="2">
        <v>0</v>
      </c>
      <c r="H189" s="2">
        <v>1016</v>
      </c>
      <c r="I189" s="2">
        <v>684</v>
      </c>
      <c r="J189" s="2">
        <v>283.39999999999998</v>
      </c>
      <c r="K189" s="2">
        <v>0</v>
      </c>
      <c r="L189" s="2">
        <v>16549.8</v>
      </c>
      <c r="M189" s="2">
        <v>2022.6</v>
      </c>
      <c r="N189" s="2">
        <v>1570.44</v>
      </c>
      <c r="O189" s="2">
        <v>7264.76</v>
      </c>
      <c r="P189" s="2">
        <v>10857.8</v>
      </c>
      <c r="Q189" s="2">
        <v>5692</v>
      </c>
    </row>
    <row r="190" spans="2:17" x14ac:dyDescent="0.25">
      <c r="B190" s="4" t="s">
        <v>302</v>
      </c>
      <c r="C190" s="20" t="s">
        <v>303</v>
      </c>
      <c r="D190" s="2">
        <v>13656</v>
      </c>
      <c r="E190" s="2">
        <v>910.4</v>
      </c>
      <c r="F190" s="2">
        <v>0</v>
      </c>
      <c r="G190" s="2">
        <v>200</v>
      </c>
      <c r="H190" s="2">
        <v>1016</v>
      </c>
      <c r="I190" s="2">
        <v>684</v>
      </c>
      <c r="J190" s="2">
        <v>283.39999999999998</v>
      </c>
      <c r="K190" s="2">
        <v>0</v>
      </c>
      <c r="L190" s="2">
        <v>16749.8</v>
      </c>
      <c r="M190" s="2">
        <v>2065.3200000000002</v>
      </c>
      <c r="N190" s="2">
        <v>1570.44</v>
      </c>
      <c r="O190" s="2">
        <v>9253.5399999999991</v>
      </c>
      <c r="P190" s="2">
        <v>12889.3</v>
      </c>
      <c r="Q190" s="2">
        <v>3860.5</v>
      </c>
    </row>
    <row r="191" spans="2:17" x14ac:dyDescent="0.25">
      <c r="B191" s="4" t="s">
        <v>304</v>
      </c>
      <c r="C191" s="20" t="s">
        <v>305</v>
      </c>
      <c r="D191" s="2">
        <v>13656</v>
      </c>
      <c r="E191" s="2">
        <v>910.4</v>
      </c>
      <c r="F191" s="2">
        <v>0</v>
      </c>
      <c r="G191" s="2">
        <v>0</v>
      </c>
      <c r="H191" s="2">
        <v>1016</v>
      </c>
      <c r="I191" s="2">
        <v>524.4</v>
      </c>
      <c r="J191" s="2">
        <v>283.39999999999998</v>
      </c>
      <c r="K191" s="2">
        <v>3186.4</v>
      </c>
      <c r="L191" s="2">
        <v>16390.2</v>
      </c>
      <c r="M191" s="2">
        <v>1988.51</v>
      </c>
      <c r="N191" s="2">
        <v>1570.44</v>
      </c>
      <c r="O191" s="2">
        <v>5945.2499999999991</v>
      </c>
      <c r="P191" s="2">
        <v>9504.2000000000007</v>
      </c>
      <c r="Q191" s="2">
        <v>6886</v>
      </c>
    </row>
    <row r="192" spans="2:17" x14ac:dyDescent="0.25">
      <c r="B192" s="4" t="s">
        <v>306</v>
      </c>
      <c r="C192" s="20" t="s">
        <v>307</v>
      </c>
      <c r="D192" s="2">
        <v>13125</v>
      </c>
      <c r="E192" s="2">
        <v>910.4</v>
      </c>
      <c r="F192" s="2">
        <v>0</v>
      </c>
      <c r="G192" s="2">
        <v>400</v>
      </c>
      <c r="H192" s="2">
        <v>1016</v>
      </c>
      <c r="I192" s="2">
        <v>684</v>
      </c>
      <c r="J192" s="2">
        <v>283.39999999999998</v>
      </c>
      <c r="K192" s="2">
        <v>0</v>
      </c>
      <c r="L192" s="2">
        <v>16949.8</v>
      </c>
      <c r="M192" s="2">
        <v>2108.04</v>
      </c>
      <c r="N192" s="2">
        <v>1570.44</v>
      </c>
      <c r="O192" s="2">
        <v>3734.32</v>
      </c>
      <c r="P192" s="2">
        <v>7412.8</v>
      </c>
      <c r="Q192" s="2">
        <v>9537</v>
      </c>
    </row>
    <row r="193" spans="2:17" x14ac:dyDescent="0.25">
      <c r="B193" s="4" t="s">
        <v>308</v>
      </c>
      <c r="C193" s="20" t="s">
        <v>309</v>
      </c>
      <c r="D193" s="2">
        <v>13125</v>
      </c>
      <c r="E193" s="2">
        <v>0</v>
      </c>
      <c r="F193" s="2">
        <v>0</v>
      </c>
      <c r="G193" s="2">
        <v>400</v>
      </c>
      <c r="H193" s="2">
        <v>903</v>
      </c>
      <c r="I193" s="2">
        <v>549</v>
      </c>
      <c r="J193" s="2">
        <v>283.39999999999998</v>
      </c>
      <c r="K193" s="2">
        <v>0</v>
      </c>
      <c r="L193" s="2">
        <v>15260.4</v>
      </c>
      <c r="M193" s="2">
        <v>1837.42</v>
      </c>
      <c r="N193" s="2">
        <v>1509.38</v>
      </c>
      <c r="O193" s="2">
        <v>6360.6</v>
      </c>
      <c r="P193" s="2">
        <v>9707.4</v>
      </c>
      <c r="Q193" s="2">
        <v>5553</v>
      </c>
    </row>
    <row r="194" spans="2:17" x14ac:dyDescent="0.25">
      <c r="B194" s="4" t="s">
        <v>310</v>
      </c>
      <c r="C194" s="20" t="s">
        <v>311</v>
      </c>
      <c r="D194" s="2">
        <v>13656</v>
      </c>
      <c r="E194" s="2">
        <v>874.8</v>
      </c>
      <c r="F194" s="2">
        <v>0</v>
      </c>
      <c r="G194" s="2">
        <v>200</v>
      </c>
      <c r="H194" s="2">
        <v>903</v>
      </c>
      <c r="I194" s="2">
        <v>549</v>
      </c>
      <c r="J194" s="2">
        <v>283.39999999999998</v>
      </c>
      <c r="K194" s="2">
        <v>0</v>
      </c>
      <c r="L194" s="2">
        <v>15935.2</v>
      </c>
      <c r="M194" s="2">
        <v>1891.32</v>
      </c>
      <c r="N194" s="2">
        <v>1509.38</v>
      </c>
      <c r="O194" s="2">
        <v>1866.5</v>
      </c>
      <c r="P194" s="2">
        <v>5267.2</v>
      </c>
      <c r="Q194" s="2">
        <v>10668</v>
      </c>
    </row>
    <row r="195" spans="2:17" x14ac:dyDescent="0.25">
      <c r="B195" s="4" t="s">
        <v>312</v>
      </c>
      <c r="C195" s="20" t="s">
        <v>313</v>
      </c>
      <c r="D195" s="2">
        <v>13656</v>
      </c>
      <c r="E195" s="2">
        <v>910.4</v>
      </c>
      <c r="F195" s="2">
        <v>0</v>
      </c>
      <c r="G195" s="2">
        <v>200</v>
      </c>
      <c r="H195" s="2">
        <v>1016</v>
      </c>
      <c r="I195" s="2">
        <v>684</v>
      </c>
      <c r="J195" s="2">
        <v>0</v>
      </c>
      <c r="K195" s="2">
        <v>0</v>
      </c>
      <c r="L195" s="2">
        <v>16466.400000000001</v>
      </c>
      <c r="M195" s="2">
        <v>2004.79</v>
      </c>
      <c r="N195" s="2">
        <v>1570.44</v>
      </c>
      <c r="O195" s="2">
        <v>8019.67</v>
      </c>
      <c r="P195" s="2">
        <v>11594.9</v>
      </c>
      <c r="Q195" s="2">
        <v>4871.5</v>
      </c>
    </row>
    <row r="196" spans="2:17" x14ac:dyDescent="0.25">
      <c r="B196" s="4" t="s">
        <v>314</v>
      </c>
      <c r="C196" s="20" t="s">
        <v>315</v>
      </c>
      <c r="D196" s="2">
        <v>13656</v>
      </c>
      <c r="E196" s="2">
        <v>0</v>
      </c>
      <c r="F196" s="2">
        <v>0</v>
      </c>
      <c r="G196" s="2">
        <v>0</v>
      </c>
      <c r="H196" s="2">
        <v>1016</v>
      </c>
      <c r="I196" s="2">
        <v>0</v>
      </c>
      <c r="J196" s="2">
        <v>0</v>
      </c>
      <c r="K196" s="2">
        <v>13656</v>
      </c>
      <c r="L196" s="2">
        <v>14672</v>
      </c>
      <c r="M196" s="2">
        <v>1711.74</v>
      </c>
      <c r="N196" s="2">
        <v>1570.44</v>
      </c>
      <c r="O196" s="2">
        <v>1031.82</v>
      </c>
      <c r="P196" s="2">
        <v>4314</v>
      </c>
      <c r="Q196" s="2">
        <v>10358</v>
      </c>
    </row>
    <row r="197" spans="2:17" x14ac:dyDescent="0.25">
      <c r="B197" s="4" t="s">
        <v>316</v>
      </c>
      <c r="C197" s="20" t="s">
        <v>317</v>
      </c>
      <c r="D197" s="2">
        <v>13656</v>
      </c>
      <c r="E197" s="2">
        <v>910.4</v>
      </c>
      <c r="F197" s="2">
        <v>0</v>
      </c>
      <c r="G197" s="2">
        <v>0</v>
      </c>
      <c r="H197" s="2">
        <v>1016</v>
      </c>
      <c r="I197" s="2">
        <v>684</v>
      </c>
      <c r="J197" s="2">
        <v>0</v>
      </c>
      <c r="K197" s="2">
        <v>0</v>
      </c>
      <c r="L197" s="2">
        <v>16220.88</v>
      </c>
      <c r="M197" s="2">
        <v>1952.35</v>
      </c>
      <c r="N197" s="2">
        <v>1570.44</v>
      </c>
      <c r="O197" s="2">
        <v>1049.0899999999999</v>
      </c>
      <c r="P197" s="2">
        <v>4571.88</v>
      </c>
      <c r="Q197" s="2">
        <v>11649</v>
      </c>
    </row>
    <row r="198" spans="2:17" x14ac:dyDescent="0.25">
      <c r="B198" s="4" t="s">
        <v>318</v>
      </c>
      <c r="C198" s="20" t="s">
        <v>319</v>
      </c>
      <c r="D198" s="2">
        <v>13656</v>
      </c>
      <c r="E198" s="2">
        <v>910.4</v>
      </c>
      <c r="F198" s="2">
        <v>0</v>
      </c>
      <c r="G198" s="2">
        <v>0</v>
      </c>
      <c r="H198" s="2">
        <v>1016</v>
      </c>
      <c r="I198" s="2">
        <v>547.20000000000005</v>
      </c>
      <c r="J198" s="2">
        <v>0</v>
      </c>
      <c r="K198" s="2">
        <v>2730.4</v>
      </c>
      <c r="L198" s="2">
        <v>16128.8</v>
      </c>
      <c r="M198" s="2">
        <v>1932.67</v>
      </c>
      <c r="N198" s="2">
        <v>1570.44</v>
      </c>
      <c r="O198" s="2">
        <v>3531.6899999999996</v>
      </c>
      <c r="P198" s="2">
        <v>7034.8</v>
      </c>
      <c r="Q198" s="2">
        <v>9094</v>
      </c>
    </row>
    <row r="199" spans="2:17" x14ac:dyDescent="0.25">
      <c r="B199" s="4" t="s">
        <v>320</v>
      </c>
      <c r="C199" s="20" t="s">
        <v>321</v>
      </c>
      <c r="D199" s="2">
        <v>13656</v>
      </c>
      <c r="E199" s="2">
        <v>0</v>
      </c>
      <c r="F199" s="2">
        <v>0</v>
      </c>
      <c r="G199" s="2">
        <v>0</v>
      </c>
      <c r="H199" s="2">
        <v>1016</v>
      </c>
      <c r="I199" s="2">
        <v>250.8</v>
      </c>
      <c r="J199" s="2">
        <v>0</v>
      </c>
      <c r="K199" s="2">
        <v>8648.7999999999993</v>
      </c>
      <c r="L199" s="2">
        <v>14922.8</v>
      </c>
      <c r="M199" s="2">
        <v>1765.31</v>
      </c>
      <c r="N199" s="2">
        <v>1570.44</v>
      </c>
      <c r="O199" s="2">
        <v>-772.95000000000016</v>
      </c>
      <c r="P199" s="2">
        <v>2562.8000000000002</v>
      </c>
      <c r="Q199" s="2">
        <v>12360</v>
      </c>
    </row>
    <row r="200" spans="2:17" x14ac:dyDescent="0.25">
      <c r="B200" s="4" t="s">
        <v>322</v>
      </c>
      <c r="C200" s="20" t="s">
        <v>323</v>
      </c>
      <c r="D200" s="2">
        <v>13656</v>
      </c>
      <c r="E200" s="2">
        <v>0</v>
      </c>
      <c r="F200" s="2">
        <v>0</v>
      </c>
      <c r="G200" s="2">
        <v>400</v>
      </c>
      <c r="H200" s="2">
        <v>1016</v>
      </c>
      <c r="I200" s="2">
        <v>684</v>
      </c>
      <c r="J200" s="2">
        <v>0</v>
      </c>
      <c r="K200" s="2">
        <v>0</v>
      </c>
      <c r="L200" s="2">
        <v>15756</v>
      </c>
      <c r="M200" s="2">
        <v>1943.28</v>
      </c>
      <c r="N200" s="2">
        <v>1570.44</v>
      </c>
      <c r="O200" s="2">
        <v>8135.78</v>
      </c>
      <c r="P200" s="2">
        <v>11649.5</v>
      </c>
      <c r="Q200" s="2">
        <v>4106.5</v>
      </c>
    </row>
    <row r="201" spans="2:17" x14ac:dyDescent="0.25">
      <c r="B201" s="4" t="s">
        <v>324</v>
      </c>
      <c r="C201" s="20" t="s">
        <v>325</v>
      </c>
      <c r="D201" s="2">
        <v>13656</v>
      </c>
      <c r="E201" s="2">
        <v>0</v>
      </c>
      <c r="F201" s="2">
        <v>0</v>
      </c>
      <c r="G201" s="2">
        <v>0</v>
      </c>
      <c r="H201" s="2">
        <v>1016</v>
      </c>
      <c r="I201" s="2">
        <v>684</v>
      </c>
      <c r="J201" s="2">
        <v>0</v>
      </c>
      <c r="K201" s="2">
        <v>0</v>
      </c>
      <c r="L201" s="2">
        <v>15345.25</v>
      </c>
      <c r="M201" s="2">
        <v>1855.54</v>
      </c>
      <c r="N201" s="2">
        <v>1570.44</v>
      </c>
      <c r="O201" s="2">
        <v>6926.27</v>
      </c>
      <c r="P201" s="2">
        <v>10352.25</v>
      </c>
      <c r="Q201" s="2">
        <v>4993</v>
      </c>
    </row>
    <row r="202" spans="2:17" x14ac:dyDescent="0.25">
      <c r="B202" s="4" t="s">
        <v>326</v>
      </c>
      <c r="C202" s="20" t="s">
        <v>327</v>
      </c>
      <c r="D202" s="2">
        <v>13656</v>
      </c>
      <c r="E202" s="2">
        <v>910.4</v>
      </c>
      <c r="F202" s="2">
        <v>0</v>
      </c>
      <c r="G202" s="2">
        <v>400</v>
      </c>
      <c r="H202" s="2">
        <v>1016</v>
      </c>
      <c r="I202" s="2">
        <v>684</v>
      </c>
      <c r="J202" s="2">
        <v>0</v>
      </c>
      <c r="K202" s="2">
        <v>0</v>
      </c>
      <c r="L202" s="2">
        <v>16666.400000000001</v>
      </c>
      <c r="M202" s="2">
        <v>2047.51</v>
      </c>
      <c r="N202" s="2">
        <v>1570.44</v>
      </c>
      <c r="O202" s="2">
        <v>6149.4499999999989</v>
      </c>
      <c r="P202" s="2">
        <v>9767.4</v>
      </c>
      <c r="Q202" s="2">
        <v>6899</v>
      </c>
    </row>
    <row r="203" spans="2:17" x14ac:dyDescent="0.25">
      <c r="B203" s="4" t="s">
        <v>328</v>
      </c>
      <c r="C203" s="20" t="s">
        <v>329</v>
      </c>
      <c r="D203" s="2">
        <v>13656</v>
      </c>
      <c r="E203" s="2">
        <v>910.4</v>
      </c>
      <c r="F203" s="2">
        <v>0</v>
      </c>
      <c r="G203" s="2">
        <v>0</v>
      </c>
      <c r="H203" s="2">
        <v>1016</v>
      </c>
      <c r="I203" s="2">
        <v>684</v>
      </c>
      <c r="J203" s="2">
        <v>0</v>
      </c>
      <c r="K203" s="2">
        <v>0</v>
      </c>
      <c r="L203" s="2">
        <v>16266.4</v>
      </c>
      <c r="M203" s="2">
        <v>1962.07</v>
      </c>
      <c r="N203" s="2">
        <v>1570.44</v>
      </c>
      <c r="O203" s="2">
        <v>-551.1099999999999</v>
      </c>
      <c r="P203" s="2">
        <v>2981.4</v>
      </c>
      <c r="Q203" s="2">
        <v>13285</v>
      </c>
    </row>
    <row r="204" spans="2:17" x14ac:dyDescent="0.25">
      <c r="B204" s="4" t="s">
        <v>330</v>
      </c>
      <c r="C204" s="20" t="s">
        <v>331</v>
      </c>
      <c r="D204" s="2">
        <v>13656</v>
      </c>
      <c r="E204" s="2">
        <v>0</v>
      </c>
      <c r="F204" s="2">
        <v>0</v>
      </c>
      <c r="G204" s="2">
        <v>0</v>
      </c>
      <c r="H204" s="2">
        <v>1016</v>
      </c>
      <c r="I204" s="2">
        <v>0</v>
      </c>
      <c r="J204" s="2">
        <v>0</v>
      </c>
      <c r="K204" s="2">
        <v>13656</v>
      </c>
      <c r="L204" s="2">
        <v>14672</v>
      </c>
      <c r="M204" s="2">
        <v>1711.74</v>
      </c>
      <c r="N204" s="2">
        <v>1570.44</v>
      </c>
      <c r="O204" s="2">
        <v>4583.82</v>
      </c>
      <c r="P204" s="2">
        <v>7866</v>
      </c>
      <c r="Q204" s="2">
        <v>6806</v>
      </c>
    </row>
    <row r="205" spans="2:17" x14ac:dyDescent="0.25">
      <c r="B205" s="4" t="s">
        <v>332</v>
      </c>
      <c r="C205" s="20" t="s">
        <v>333</v>
      </c>
      <c r="D205" s="2">
        <v>15333</v>
      </c>
      <c r="E205" s="2">
        <v>0</v>
      </c>
      <c r="F205" s="2">
        <v>0</v>
      </c>
      <c r="G205" s="2">
        <v>200</v>
      </c>
      <c r="H205" s="2">
        <v>915</v>
      </c>
      <c r="I205" s="2">
        <v>616</v>
      </c>
      <c r="J205" s="2">
        <v>0</v>
      </c>
      <c r="K205" s="2">
        <v>0</v>
      </c>
      <c r="L205" s="2">
        <v>14388.9</v>
      </c>
      <c r="M205" s="2">
        <v>1651.26</v>
      </c>
      <c r="N205" s="2">
        <v>1455.66</v>
      </c>
      <c r="O205" s="2">
        <v>2060.4800000000005</v>
      </c>
      <c r="P205" s="2">
        <v>5167.3999999999996</v>
      </c>
      <c r="Q205" s="2">
        <v>9221.5</v>
      </c>
    </row>
    <row r="206" spans="2:17" x14ac:dyDescent="0.25">
      <c r="B206" s="4" t="s">
        <v>334</v>
      </c>
      <c r="C206" s="20" t="s">
        <v>335</v>
      </c>
      <c r="D206" s="2">
        <v>13125</v>
      </c>
      <c r="E206" s="2">
        <v>0</v>
      </c>
      <c r="F206" s="2">
        <v>3449.93</v>
      </c>
      <c r="G206" s="2">
        <v>200</v>
      </c>
      <c r="H206" s="2">
        <v>1093</v>
      </c>
      <c r="I206" s="2">
        <v>478.8</v>
      </c>
      <c r="J206" s="2">
        <v>0</v>
      </c>
      <c r="K206" s="2">
        <v>0</v>
      </c>
      <c r="L206" s="2">
        <v>20554.73</v>
      </c>
      <c r="M206" s="2">
        <v>2787.82</v>
      </c>
      <c r="N206" s="2">
        <v>1763.3</v>
      </c>
      <c r="O206" s="2">
        <v>1447.6100000000001</v>
      </c>
      <c r="P206" s="2">
        <v>5998.73</v>
      </c>
      <c r="Q206" s="2">
        <v>14556</v>
      </c>
    </row>
    <row r="207" spans="2:17" x14ac:dyDescent="0.25">
      <c r="B207" s="4" t="s">
        <v>336</v>
      </c>
      <c r="C207" s="20" t="s">
        <v>337</v>
      </c>
      <c r="D207" s="2">
        <v>13656</v>
      </c>
      <c r="E207" s="2">
        <v>875</v>
      </c>
      <c r="F207" s="2">
        <v>0</v>
      </c>
      <c r="G207" s="2">
        <v>0</v>
      </c>
      <c r="H207" s="2">
        <v>903</v>
      </c>
      <c r="I207" s="2">
        <v>549</v>
      </c>
      <c r="J207" s="2">
        <v>0</v>
      </c>
      <c r="K207" s="2">
        <v>0</v>
      </c>
      <c r="L207" s="2">
        <v>15452</v>
      </c>
      <c r="M207" s="2">
        <v>1788.11</v>
      </c>
      <c r="N207" s="2">
        <v>1509.38</v>
      </c>
      <c r="O207" s="2">
        <v>4821.51</v>
      </c>
      <c r="P207" s="2">
        <v>8119</v>
      </c>
      <c r="Q207" s="2">
        <v>7333</v>
      </c>
    </row>
    <row r="208" spans="2:17" x14ac:dyDescent="0.25">
      <c r="B208" s="4" t="s">
        <v>512</v>
      </c>
      <c r="C208" s="20" t="s">
        <v>513</v>
      </c>
      <c r="D208" s="2">
        <v>13125</v>
      </c>
      <c r="E208" s="2">
        <v>910.4</v>
      </c>
      <c r="F208" s="2">
        <v>0</v>
      </c>
      <c r="G208" s="2">
        <v>0</v>
      </c>
      <c r="H208" s="2">
        <v>1016</v>
      </c>
      <c r="I208" s="2">
        <v>684</v>
      </c>
      <c r="J208" s="2">
        <v>0</v>
      </c>
      <c r="K208" s="2">
        <v>0</v>
      </c>
      <c r="L208" s="2">
        <v>16197.49</v>
      </c>
      <c r="M208" s="2">
        <v>1947.35</v>
      </c>
      <c r="N208" s="2">
        <v>1570.44</v>
      </c>
      <c r="O208" s="2">
        <v>-0.3</v>
      </c>
      <c r="P208" s="2">
        <v>3517.49</v>
      </c>
      <c r="Q208" s="2">
        <v>12680</v>
      </c>
    </row>
    <row r="209" spans="1:17" x14ac:dyDescent="0.25">
      <c r="B209" s="4" t="s">
        <v>338</v>
      </c>
      <c r="C209" s="20" t="s">
        <v>339</v>
      </c>
      <c r="D209" s="2">
        <v>13125</v>
      </c>
      <c r="E209" s="2">
        <v>0</v>
      </c>
      <c r="F209" s="2">
        <v>0</v>
      </c>
      <c r="G209" s="2">
        <v>400</v>
      </c>
      <c r="H209" s="2">
        <v>903</v>
      </c>
      <c r="I209" s="2">
        <v>549</v>
      </c>
      <c r="J209" s="2">
        <v>0</v>
      </c>
      <c r="K209" s="2">
        <v>0</v>
      </c>
      <c r="L209" s="2">
        <v>14977</v>
      </c>
      <c r="M209" s="2">
        <v>1776.88</v>
      </c>
      <c r="N209" s="2">
        <v>1509.38</v>
      </c>
      <c r="O209" s="2">
        <v>1875.74</v>
      </c>
      <c r="P209" s="2">
        <v>5162</v>
      </c>
      <c r="Q209" s="2">
        <v>9815</v>
      </c>
    </row>
    <row r="210" spans="1:17" x14ac:dyDescent="0.25">
      <c r="B210" s="4" t="s">
        <v>340</v>
      </c>
      <c r="C210" s="20" t="s">
        <v>341</v>
      </c>
      <c r="D210" s="2">
        <v>13125</v>
      </c>
      <c r="E210" s="2">
        <v>875</v>
      </c>
      <c r="F210" s="2">
        <v>0</v>
      </c>
      <c r="G210" s="2">
        <v>400</v>
      </c>
      <c r="H210" s="2">
        <v>903</v>
      </c>
      <c r="I210" s="2">
        <v>549</v>
      </c>
      <c r="J210" s="2">
        <v>0</v>
      </c>
      <c r="K210" s="2">
        <v>0</v>
      </c>
      <c r="L210" s="2">
        <v>15852</v>
      </c>
      <c r="M210" s="2">
        <v>1873.55</v>
      </c>
      <c r="N210" s="2">
        <v>1509.38</v>
      </c>
      <c r="O210" s="2">
        <v>7.0000000000000007E-2</v>
      </c>
      <c r="P210" s="2">
        <v>3383</v>
      </c>
      <c r="Q210" s="2">
        <v>12469</v>
      </c>
    </row>
    <row r="211" spans="1:17" x14ac:dyDescent="0.25">
      <c r="B211" s="4" t="s">
        <v>342</v>
      </c>
      <c r="C211" s="20" t="s">
        <v>343</v>
      </c>
      <c r="D211" s="2">
        <v>13125</v>
      </c>
      <c r="E211" s="2">
        <v>0</v>
      </c>
      <c r="F211" s="2">
        <v>0</v>
      </c>
      <c r="G211" s="2">
        <v>0</v>
      </c>
      <c r="H211" s="2">
        <v>903</v>
      </c>
      <c r="I211" s="2">
        <v>549</v>
      </c>
      <c r="J211" s="2">
        <v>0</v>
      </c>
      <c r="K211" s="2">
        <v>0</v>
      </c>
      <c r="L211" s="2">
        <v>14567.89</v>
      </c>
      <c r="M211" s="2">
        <v>1689.5</v>
      </c>
      <c r="N211" s="2">
        <v>1509.38</v>
      </c>
      <c r="O211" s="2">
        <v>1875.51</v>
      </c>
      <c r="P211" s="2">
        <v>5074.3900000000003</v>
      </c>
      <c r="Q211" s="2">
        <v>9493.5</v>
      </c>
    </row>
    <row r="212" spans="1:17" x14ac:dyDescent="0.25">
      <c r="B212" s="4" t="s">
        <v>344</v>
      </c>
      <c r="C212" s="20" t="s">
        <v>345</v>
      </c>
      <c r="D212" s="2">
        <v>13125</v>
      </c>
      <c r="E212" s="2">
        <v>875</v>
      </c>
      <c r="F212" s="2">
        <v>0</v>
      </c>
      <c r="G212" s="2">
        <v>400</v>
      </c>
      <c r="H212" s="2">
        <v>903</v>
      </c>
      <c r="I212" s="2">
        <v>549</v>
      </c>
      <c r="J212" s="2">
        <v>0</v>
      </c>
      <c r="K212" s="2">
        <v>0</v>
      </c>
      <c r="L212" s="2">
        <v>15852</v>
      </c>
      <c r="M212" s="2">
        <v>1873.55</v>
      </c>
      <c r="N212" s="2">
        <v>1509.38</v>
      </c>
      <c r="O212" s="2">
        <v>-0.43</v>
      </c>
      <c r="P212" s="2">
        <v>3382.5</v>
      </c>
      <c r="Q212" s="2">
        <v>12469.5</v>
      </c>
    </row>
    <row r="213" spans="1:17" x14ac:dyDescent="0.25">
      <c r="B213" s="4" t="s">
        <v>346</v>
      </c>
      <c r="C213" s="20" t="s">
        <v>347</v>
      </c>
      <c r="D213" s="2">
        <v>11279.1</v>
      </c>
      <c r="E213" s="2">
        <v>0</v>
      </c>
      <c r="F213" s="2">
        <v>0</v>
      </c>
      <c r="G213" s="2">
        <v>400</v>
      </c>
      <c r="H213" s="2">
        <v>903</v>
      </c>
      <c r="I213" s="2">
        <v>549</v>
      </c>
      <c r="J213" s="2">
        <v>0</v>
      </c>
      <c r="K213" s="2">
        <v>0</v>
      </c>
      <c r="L213" s="2">
        <v>14977</v>
      </c>
      <c r="M213" s="2">
        <v>1776.88</v>
      </c>
      <c r="N213" s="2">
        <v>1509.38</v>
      </c>
      <c r="O213" s="2">
        <v>-0.26</v>
      </c>
      <c r="P213" s="2">
        <v>3286</v>
      </c>
      <c r="Q213" s="2">
        <v>11691</v>
      </c>
    </row>
    <row r="214" spans="1:17" x14ac:dyDescent="0.25">
      <c r="B214" s="4" t="s">
        <v>348</v>
      </c>
      <c r="C214" s="20" t="s">
        <v>349</v>
      </c>
      <c r="D214" s="2">
        <v>11279.1</v>
      </c>
      <c r="E214" s="2">
        <v>0</v>
      </c>
      <c r="F214" s="2">
        <v>0</v>
      </c>
      <c r="G214" s="2">
        <v>200</v>
      </c>
      <c r="H214" s="2">
        <v>737</v>
      </c>
      <c r="I214" s="2">
        <v>425</v>
      </c>
      <c r="J214" s="2">
        <v>0</v>
      </c>
      <c r="K214" s="2">
        <v>0</v>
      </c>
      <c r="L214" s="2">
        <v>12641.1</v>
      </c>
      <c r="M214" s="2">
        <v>1297.3399999999999</v>
      </c>
      <c r="N214" s="2">
        <v>1297.0999999999999</v>
      </c>
      <c r="O214" s="2">
        <v>0.16</v>
      </c>
      <c r="P214" s="2">
        <v>2594.6</v>
      </c>
      <c r="Q214" s="2">
        <v>10046.5</v>
      </c>
    </row>
    <row r="215" spans="1:17" x14ac:dyDescent="0.25">
      <c r="B215" s="4" t="s">
        <v>153</v>
      </c>
      <c r="C215" s="20" t="s">
        <v>154</v>
      </c>
      <c r="D215" s="2">
        <v>13125</v>
      </c>
      <c r="E215" s="2">
        <v>0</v>
      </c>
      <c r="F215" s="2">
        <v>0</v>
      </c>
      <c r="G215" s="2">
        <v>400</v>
      </c>
      <c r="H215" s="2">
        <v>737</v>
      </c>
      <c r="I215" s="2">
        <v>455</v>
      </c>
      <c r="J215" s="2">
        <v>0</v>
      </c>
      <c r="K215" s="2">
        <v>0</v>
      </c>
      <c r="L215" s="2">
        <v>12871.1</v>
      </c>
      <c r="M215" s="2">
        <v>1338.56</v>
      </c>
      <c r="N215" s="2">
        <v>1297.0999999999999</v>
      </c>
      <c r="O215" s="2">
        <v>-0.06</v>
      </c>
      <c r="P215" s="2">
        <v>2635.6</v>
      </c>
      <c r="Q215" s="2">
        <v>10235.5</v>
      </c>
    </row>
    <row r="216" spans="1:17" x14ac:dyDescent="0.25">
      <c r="B216" s="4" t="s">
        <v>564</v>
      </c>
      <c r="C216" s="20" t="s">
        <v>565</v>
      </c>
      <c r="D216" s="2">
        <v>13125</v>
      </c>
      <c r="E216" s="2">
        <v>0</v>
      </c>
      <c r="F216" s="2">
        <v>0</v>
      </c>
      <c r="G216" s="2">
        <v>200</v>
      </c>
      <c r="H216" s="2">
        <v>903</v>
      </c>
      <c r="I216" s="2">
        <v>549</v>
      </c>
      <c r="J216" s="2">
        <v>0</v>
      </c>
      <c r="K216" s="2">
        <v>0</v>
      </c>
      <c r="L216" s="2">
        <v>14777</v>
      </c>
      <c r="M216" s="2">
        <v>1734.16</v>
      </c>
      <c r="N216" s="2">
        <v>1539.91</v>
      </c>
      <c r="O216" s="2">
        <v>-7.0000000000000007E-2</v>
      </c>
      <c r="P216" s="2">
        <v>3274</v>
      </c>
      <c r="Q216" s="2">
        <v>11503</v>
      </c>
    </row>
    <row r="217" spans="1:17" x14ac:dyDescent="0.25">
      <c r="A217" s="26"/>
      <c r="B217" s="11" t="s">
        <v>538</v>
      </c>
      <c r="C217" s="26"/>
      <c r="D217" s="2"/>
      <c r="E217" s="26" t="s">
        <v>39</v>
      </c>
      <c r="F217" s="26" t="s">
        <v>39</v>
      </c>
      <c r="G217" s="26" t="s">
        <v>39</v>
      </c>
      <c r="H217" s="26" t="s">
        <v>39</v>
      </c>
      <c r="I217" s="26" t="s">
        <v>39</v>
      </c>
      <c r="J217" s="26" t="s">
        <v>39</v>
      </c>
      <c r="K217" s="2">
        <v>0</v>
      </c>
      <c r="L217" s="26" t="s">
        <v>39</v>
      </c>
      <c r="M217" s="26" t="s">
        <v>39</v>
      </c>
      <c r="N217" s="26" t="s">
        <v>39</v>
      </c>
      <c r="O217" s="2">
        <v>0</v>
      </c>
      <c r="P217" s="26" t="s">
        <v>39</v>
      </c>
      <c r="Q217" s="26" t="s">
        <v>39</v>
      </c>
    </row>
    <row r="218" spans="1:17" x14ac:dyDescent="0.25">
      <c r="D218" s="15"/>
      <c r="E218" s="15">
        <v>17770.400000000001</v>
      </c>
      <c r="F218" s="15">
        <v>3819.12</v>
      </c>
      <c r="G218" s="15">
        <v>7000</v>
      </c>
      <c r="H218" s="15">
        <v>42348</v>
      </c>
      <c r="I218" s="15">
        <v>23546.57</v>
      </c>
      <c r="J218" s="15">
        <v>10485.8</v>
      </c>
      <c r="K218" s="2">
        <v>73161.75</v>
      </c>
      <c r="L218" s="15">
        <v>700703.33</v>
      </c>
      <c r="M218" s="15">
        <v>82468.539999999994</v>
      </c>
      <c r="N218" s="15">
        <v>68573.31</v>
      </c>
      <c r="O218" s="2">
        <v>196207.48000000004</v>
      </c>
      <c r="P218" s="15">
        <v>347249.33</v>
      </c>
      <c r="Q218" s="15">
        <v>353454</v>
      </c>
    </row>
    <row r="219" spans="1:17" x14ac:dyDescent="0.25">
      <c r="K219" s="2">
        <v>0</v>
      </c>
      <c r="O219" s="2">
        <v>0</v>
      </c>
    </row>
    <row r="220" spans="1:17" x14ac:dyDescent="0.25">
      <c r="B220" s="10" t="s">
        <v>358</v>
      </c>
      <c r="K220" s="2">
        <v>0</v>
      </c>
      <c r="O220" s="2">
        <v>0</v>
      </c>
    </row>
    <row r="221" spans="1:17" x14ac:dyDescent="0.25">
      <c r="B221" s="4" t="s">
        <v>359</v>
      </c>
      <c r="C221" s="20" t="s">
        <v>360</v>
      </c>
      <c r="D221" s="2">
        <v>13656</v>
      </c>
      <c r="E221" s="2">
        <v>0</v>
      </c>
      <c r="F221" s="2">
        <v>0</v>
      </c>
      <c r="G221" s="2">
        <v>0</v>
      </c>
      <c r="H221" s="2">
        <v>1016</v>
      </c>
      <c r="I221" s="2">
        <v>342</v>
      </c>
      <c r="J221" s="2">
        <v>708.5</v>
      </c>
      <c r="K221" s="2">
        <v>6828</v>
      </c>
      <c r="L221" s="2">
        <v>15722.5</v>
      </c>
      <c r="M221" s="2">
        <v>1838.9</v>
      </c>
      <c r="N221" s="2">
        <v>1570.44</v>
      </c>
      <c r="O221" s="2">
        <v>7082.66</v>
      </c>
      <c r="P221" s="2">
        <v>10492</v>
      </c>
      <c r="Q221" s="2">
        <v>5230.5</v>
      </c>
    </row>
    <row r="222" spans="1:17" x14ac:dyDescent="0.25">
      <c r="B222" s="4" t="s">
        <v>361</v>
      </c>
      <c r="C222" s="20" t="s">
        <v>362</v>
      </c>
      <c r="D222" s="2">
        <v>11279.1</v>
      </c>
      <c r="E222" s="2">
        <v>0</v>
      </c>
      <c r="F222" s="2">
        <v>0</v>
      </c>
      <c r="G222" s="2">
        <v>200</v>
      </c>
      <c r="H222" s="2">
        <v>737</v>
      </c>
      <c r="I222" s="2">
        <v>455</v>
      </c>
      <c r="J222" s="2">
        <v>566.79999999999995</v>
      </c>
      <c r="K222" s="2">
        <v>0</v>
      </c>
      <c r="L222" s="2">
        <v>13237.9</v>
      </c>
      <c r="M222" s="2">
        <v>1408.3</v>
      </c>
      <c r="N222" s="2">
        <v>1297.0999999999999</v>
      </c>
      <c r="O222" s="2">
        <v>6685.5</v>
      </c>
      <c r="P222" s="2">
        <v>9390.9</v>
      </c>
      <c r="Q222" s="2">
        <v>3847</v>
      </c>
    </row>
    <row r="223" spans="1:17" x14ac:dyDescent="0.25">
      <c r="B223" s="4" t="s">
        <v>363</v>
      </c>
      <c r="C223" s="20" t="s">
        <v>364</v>
      </c>
      <c r="D223" s="2">
        <v>13656</v>
      </c>
      <c r="E223" s="2">
        <v>0</v>
      </c>
      <c r="F223" s="2">
        <v>0</v>
      </c>
      <c r="G223" s="2">
        <v>0</v>
      </c>
      <c r="H223" s="2">
        <v>1016</v>
      </c>
      <c r="I223" s="2">
        <v>684</v>
      </c>
      <c r="J223" s="2">
        <v>566.79999999999995</v>
      </c>
      <c r="K223" s="2">
        <v>0</v>
      </c>
      <c r="L223" s="2">
        <v>15922.8</v>
      </c>
      <c r="M223" s="2">
        <v>1978.9</v>
      </c>
      <c r="N223" s="2">
        <v>1570.44</v>
      </c>
      <c r="O223" s="2">
        <v>5004.96</v>
      </c>
      <c r="P223" s="2">
        <v>8554.2999999999993</v>
      </c>
      <c r="Q223" s="2">
        <v>7368.5</v>
      </c>
    </row>
    <row r="224" spans="1:17" x14ac:dyDescent="0.25">
      <c r="B224" s="4" t="s">
        <v>365</v>
      </c>
      <c r="C224" s="20" t="s">
        <v>366</v>
      </c>
      <c r="D224" s="2">
        <v>11279.1</v>
      </c>
      <c r="E224" s="2">
        <v>0</v>
      </c>
      <c r="F224" s="2">
        <v>0</v>
      </c>
      <c r="G224" s="2">
        <v>0</v>
      </c>
      <c r="H224" s="2">
        <v>737</v>
      </c>
      <c r="I224" s="2">
        <v>455</v>
      </c>
      <c r="J224" s="2">
        <v>425.1</v>
      </c>
      <c r="K224" s="2">
        <v>0</v>
      </c>
      <c r="L224" s="2">
        <v>12896.2</v>
      </c>
      <c r="M224" s="2">
        <v>1343.06</v>
      </c>
      <c r="N224" s="2">
        <v>1297.0999999999999</v>
      </c>
      <c r="O224" s="2">
        <v>1044.54</v>
      </c>
      <c r="P224" s="2">
        <v>3684.7</v>
      </c>
      <c r="Q224" s="2">
        <v>9211.5</v>
      </c>
    </row>
    <row r="225" spans="2:17" x14ac:dyDescent="0.25">
      <c r="B225" s="4" t="s">
        <v>367</v>
      </c>
      <c r="C225" s="20" t="s">
        <v>368</v>
      </c>
      <c r="D225" s="2">
        <v>13656</v>
      </c>
      <c r="E225" s="2">
        <v>910.4</v>
      </c>
      <c r="F225" s="2">
        <v>0</v>
      </c>
      <c r="G225" s="2">
        <v>0</v>
      </c>
      <c r="H225" s="2">
        <v>1016</v>
      </c>
      <c r="I225" s="2">
        <v>684</v>
      </c>
      <c r="J225" s="2">
        <v>425.1</v>
      </c>
      <c r="K225" s="2">
        <v>0</v>
      </c>
      <c r="L225" s="2">
        <v>16691.5</v>
      </c>
      <c r="M225" s="2">
        <v>2052.87</v>
      </c>
      <c r="N225" s="2">
        <v>1570.44</v>
      </c>
      <c r="O225" s="2">
        <v>5586.6900000000005</v>
      </c>
      <c r="P225" s="2">
        <v>9210</v>
      </c>
      <c r="Q225" s="2">
        <v>7481.5</v>
      </c>
    </row>
    <row r="226" spans="2:17" x14ac:dyDescent="0.25">
      <c r="B226" s="4" t="s">
        <v>369</v>
      </c>
      <c r="C226" s="20" t="s">
        <v>370</v>
      </c>
      <c r="D226" s="2">
        <v>11279.1</v>
      </c>
      <c r="E226" s="2">
        <v>0</v>
      </c>
      <c r="F226" s="2">
        <v>0</v>
      </c>
      <c r="G226" s="2">
        <v>200</v>
      </c>
      <c r="H226" s="2">
        <v>737</v>
      </c>
      <c r="I226" s="2">
        <v>455</v>
      </c>
      <c r="J226" s="2">
        <v>283.39999999999998</v>
      </c>
      <c r="K226" s="2">
        <v>0</v>
      </c>
      <c r="L226" s="2">
        <v>12954.5</v>
      </c>
      <c r="M226" s="2">
        <v>1353.52</v>
      </c>
      <c r="N226" s="2">
        <v>1297.0999999999999</v>
      </c>
      <c r="O226" s="2">
        <v>7450.380000000001</v>
      </c>
      <c r="P226" s="2">
        <v>10101</v>
      </c>
      <c r="Q226" s="2">
        <v>2853.5</v>
      </c>
    </row>
    <row r="227" spans="2:17" x14ac:dyDescent="0.25">
      <c r="B227" s="4" t="s">
        <v>371</v>
      </c>
      <c r="C227" s="20" t="s">
        <v>372</v>
      </c>
      <c r="D227" s="2">
        <v>11279.1</v>
      </c>
      <c r="E227" s="2">
        <v>0</v>
      </c>
      <c r="F227" s="2">
        <v>0</v>
      </c>
      <c r="G227" s="2">
        <v>200</v>
      </c>
      <c r="H227" s="2">
        <v>737</v>
      </c>
      <c r="I227" s="2">
        <v>455</v>
      </c>
      <c r="J227" s="2">
        <v>283.39999999999998</v>
      </c>
      <c r="K227" s="2">
        <v>0</v>
      </c>
      <c r="L227" s="2">
        <v>12954.5</v>
      </c>
      <c r="M227" s="2">
        <v>1353.52</v>
      </c>
      <c r="N227" s="2">
        <v>1297.0999999999999</v>
      </c>
      <c r="O227" s="2">
        <v>4938.38</v>
      </c>
      <c r="P227" s="2">
        <v>7589</v>
      </c>
      <c r="Q227" s="2">
        <v>5365.5</v>
      </c>
    </row>
    <row r="228" spans="2:17" x14ac:dyDescent="0.25">
      <c r="B228" s="4" t="s">
        <v>373</v>
      </c>
      <c r="C228" s="20" t="s">
        <v>374</v>
      </c>
      <c r="D228" s="2">
        <v>13656</v>
      </c>
      <c r="E228" s="2">
        <v>910.4</v>
      </c>
      <c r="F228" s="2">
        <v>0</v>
      </c>
      <c r="G228" s="2">
        <v>0</v>
      </c>
      <c r="H228" s="2">
        <v>1016</v>
      </c>
      <c r="I228" s="2">
        <v>684</v>
      </c>
      <c r="J228" s="2">
        <v>283.39999999999998</v>
      </c>
      <c r="K228" s="2">
        <v>0</v>
      </c>
      <c r="L228" s="2">
        <v>16549.8</v>
      </c>
      <c r="M228" s="2">
        <v>2022.6</v>
      </c>
      <c r="N228" s="2">
        <v>1570.44</v>
      </c>
      <c r="O228" s="2">
        <v>5929.26</v>
      </c>
      <c r="P228" s="2">
        <v>9522.2999999999993</v>
      </c>
      <c r="Q228" s="2">
        <v>7027.5</v>
      </c>
    </row>
    <row r="229" spans="2:17" x14ac:dyDescent="0.25">
      <c r="B229" s="4" t="s">
        <v>375</v>
      </c>
      <c r="C229" s="20" t="s">
        <v>376</v>
      </c>
      <c r="D229" s="2">
        <v>13645.88</v>
      </c>
      <c r="E229" s="2">
        <v>0</v>
      </c>
      <c r="F229" s="2">
        <v>0</v>
      </c>
      <c r="G229" s="2">
        <v>0</v>
      </c>
      <c r="H229" s="2">
        <v>1016</v>
      </c>
      <c r="I229" s="2">
        <v>684</v>
      </c>
      <c r="J229" s="2">
        <v>283.39999999999998</v>
      </c>
      <c r="K229" s="2">
        <v>0</v>
      </c>
      <c r="L229" s="2">
        <v>15629.28</v>
      </c>
      <c r="M229" s="2">
        <v>1916.21</v>
      </c>
      <c r="N229" s="2">
        <v>1570.44</v>
      </c>
      <c r="O229" s="2">
        <v>6117.13</v>
      </c>
      <c r="P229" s="2">
        <v>9603.7800000000007</v>
      </c>
      <c r="Q229" s="2">
        <v>6025.5</v>
      </c>
    </row>
    <row r="230" spans="2:17" x14ac:dyDescent="0.25">
      <c r="B230" s="4" t="s">
        <v>377</v>
      </c>
      <c r="C230" s="20" t="s">
        <v>378</v>
      </c>
      <c r="D230" s="2">
        <v>13656</v>
      </c>
      <c r="E230" s="2">
        <v>0</v>
      </c>
      <c r="F230" s="2">
        <v>0</v>
      </c>
      <c r="G230" s="2">
        <v>0</v>
      </c>
      <c r="H230" s="2">
        <v>1016</v>
      </c>
      <c r="I230" s="2">
        <v>684</v>
      </c>
      <c r="J230" s="2">
        <v>283.39999999999998</v>
      </c>
      <c r="K230" s="2">
        <v>0</v>
      </c>
      <c r="L230" s="2">
        <v>15639.4</v>
      </c>
      <c r="M230" s="2">
        <v>1918.38</v>
      </c>
      <c r="N230" s="2">
        <v>1570.44</v>
      </c>
      <c r="O230" s="2">
        <v>3655.08</v>
      </c>
      <c r="P230" s="2">
        <v>7143.9</v>
      </c>
      <c r="Q230" s="2">
        <v>8495.5</v>
      </c>
    </row>
    <row r="231" spans="2:17" x14ac:dyDescent="0.25">
      <c r="B231" s="4" t="s">
        <v>379</v>
      </c>
      <c r="C231" s="20" t="s">
        <v>380</v>
      </c>
      <c r="D231" s="2">
        <v>13656</v>
      </c>
      <c r="E231" s="2">
        <v>910.4</v>
      </c>
      <c r="F231" s="2">
        <v>270.58999999999997</v>
      </c>
      <c r="G231" s="2">
        <v>0</v>
      </c>
      <c r="H231" s="2">
        <v>1016</v>
      </c>
      <c r="I231" s="2">
        <v>684</v>
      </c>
      <c r="J231" s="2">
        <v>0</v>
      </c>
      <c r="K231" s="2">
        <v>0</v>
      </c>
      <c r="L231" s="2">
        <v>16536.990000000002</v>
      </c>
      <c r="M231" s="2">
        <v>1990.97</v>
      </c>
      <c r="N231" s="2">
        <v>1570.44</v>
      </c>
      <c r="O231" s="2">
        <v>3862.08</v>
      </c>
      <c r="P231" s="2">
        <v>7423.49</v>
      </c>
      <c r="Q231" s="2">
        <v>9113.5</v>
      </c>
    </row>
    <row r="232" spans="2:17" x14ac:dyDescent="0.25">
      <c r="B232" s="4" t="s">
        <v>381</v>
      </c>
      <c r="C232" s="20" t="s">
        <v>382</v>
      </c>
      <c r="D232" s="2">
        <v>13656</v>
      </c>
      <c r="E232" s="2">
        <v>910.4</v>
      </c>
      <c r="F232" s="2">
        <v>1082.3699999999999</v>
      </c>
      <c r="G232" s="2">
        <v>0</v>
      </c>
      <c r="H232" s="2">
        <v>1016</v>
      </c>
      <c r="I232" s="2">
        <v>684</v>
      </c>
      <c r="J232" s="2">
        <v>0</v>
      </c>
      <c r="K232" s="2">
        <v>0</v>
      </c>
      <c r="L232" s="2">
        <v>17348.77</v>
      </c>
      <c r="M232" s="2">
        <v>2149.91</v>
      </c>
      <c r="N232" s="2">
        <v>1570.44</v>
      </c>
      <c r="O232" s="2">
        <v>1054.9199999999998</v>
      </c>
      <c r="P232" s="2">
        <v>4775.2700000000004</v>
      </c>
      <c r="Q232" s="2">
        <v>12573.5</v>
      </c>
    </row>
    <row r="233" spans="2:17" x14ac:dyDescent="0.25">
      <c r="B233" s="4" t="s">
        <v>383</v>
      </c>
      <c r="C233" s="20" t="s">
        <v>384</v>
      </c>
      <c r="D233" s="2">
        <v>13656</v>
      </c>
      <c r="E233" s="2">
        <v>0</v>
      </c>
      <c r="F233" s="2">
        <v>0</v>
      </c>
      <c r="G233" s="2">
        <v>0</v>
      </c>
      <c r="H233" s="2">
        <v>1016</v>
      </c>
      <c r="I233" s="2">
        <v>684</v>
      </c>
      <c r="J233" s="2">
        <v>0</v>
      </c>
      <c r="K233" s="2">
        <v>0</v>
      </c>
      <c r="L233" s="2">
        <v>15356</v>
      </c>
      <c r="M233" s="2">
        <v>1857.84</v>
      </c>
      <c r="N233" s="2">
        <v>1570.44</v>
      </c>
      <c r="O233" s="2">
        <v>1908.22</v>
      </c>
      <c r="P233" s="2">
        <v>5336.5</v>
      </c>
      <c r="Q233" s="2">
        <v>10019.5</v>
      </c>
    </row>
    <row r="234" spans="2:17" x14ac:dyDescent="0.25">
      <c r="B234" s="4" t="s">
        <v>385</v>
      </c>
      <c r="C234" s="20" t="s">
        <v>540</v>
      </c>
      <c r="D234" s="2">
        <v>13632.6</v>
      </c>
      <c r="E234" s="2">
        <v>910.4</v>
      </c>
      <c r="F234" s="2">
        <v>0</v>
      </c>
      <c r="G234" s="2">
        <v>0</v>
      </c>
      <c r="H234" s="2">
        <v>1016</v>
      </c>
      <c r="I234" s="2">
        <v>684</v>
      </c>
      <c r="J234" s="2">
        <v>0</v>
      </c>
      <c r="K234" s="2">
        <v>0</v>
      </c>
      <c r="L234" s="2">
        <v>16243</v>
      </c>
      <c r="M234" s="2">
        <v>1957.06</v>
      </c>
      <c r="N234" s="2">
        <v>1570.44</v>
      </c>
      <c r="O234" s="2">
        <v>2545</v>
      </c>
      <c r="P234" s="2">
        <v>6072.5</v>
      </c>
      <c r="Q234" s="2">
        <v>10170.5</v>
      </c>
    </row>
    <row r="235" spans="2:17" x14ac:dyDescent="0.25">
      <c r="B235" s="4" t="s">
        <v>387</v>
      </c>
      <c r="C235" s="20" t="s">
        <v>388</v>
      </c>
      <c r="D235" s="2">
        <v>13056</v>
      </c>
      <c r="E235" s="2">
        <v>870.4</v>
      </c>
      <c r="F235" s="2">
        <v>0</v>
      </c>
      <c r="G235" s="2">
        <v>0</v>
      </c>
      <c r="H235" s="2">
        <v>1016</v>
      </c>
      <c r="I235" s="2">
        <v>684</v>
      </c>
      <c r="J235" s="2">
        <v>0</v>
      </c>
      <c r="K235" s="2">
        <v>435.2</v>
      </c>
      <c r="L235" s="2">
        <v>16061.6</v>
      </c>
      <c r="M235" s="2">
        <v>1918.32</v>
      </c>
      <c r="N235" s="2">
        <v>1501.44</v>
      </c>
      <c r="O235" s="2">
        <v>6251.34</v>
      </c>
      <c r="P235" s="2">
        <v>9671.1</v>
      </c>
      <c r="Q235" s="2">
        <v>6390.5</v>
      </c>
    </row>
    <row r="236" spans="2:17" x14ac:dyDescent="0.25">
      <c r="B236" s="4" t="s">
        <v>389</v>
      </c>
      <c r="C236" s="20" t="s">
        <v>390</v>
      </c>
      <c r="D236" s="2">
        <v>13656</v>
      </c>
      <c r="E236" s="2">
        <v>0</v>
      </c>
      <c r="F236" s="2">
        <v>0</v>
      </c>
      <c r="G236" s="2">
        <v>0</v>
      </c>
      <c r="H236" s="2">
        <v>1016</v>
      </c>
      <c r="I236" s="2">
        <v>684</v>
      </c>
      <c r="J236" s="2">
        <v>0</v>
      </c>
      <c r="K236" s="2">
        <v>0</v>
      </c>
      <c r="L236" s="2">
        <v>15356</v>
      </c>
      <c r="M236" s="2">
        <v>1857.84</v>
      </c>
      <c r="N236" s="2">
        <v>1570.44</v>
      </c>
      <c r="O236" s="2">
        <v>0.22</v>
      </c>
      <c r="P236" s="2">
        <v>3428.5</v>
      </c>
      <c r="Q236" s="2">
        <v>11927.5</v>
      </c>
    </row>
    <row r="237" spans="2:17" x14ac:dyDescent="0.25">
      <c r="B237" s="4" t="s">
        <v>391</v>
      </c>
      <c r="C237" s="20" t="s">
        <v>392</v>
      </c>
      <c r="D237" s="2">
        <v>13656</v>
      </c>
      <c r="E237" s="2">
        <v>0</v>
      </c>
      <c r="F237" s="2">
        <v>0</v>
      </c>
      <c r="G237" s="2">
        <v>0</v>
      </c>
      <c r="H237" s="2">
        <v>1016</v>
      </c>
      <c r="I237" s="2">
        <v>684</v>
      </c>
      <c r="J237" s="2">
        <v>0</v>
      </c>
      <c r="K237" s="2">
        <v>0</v>
      </c>
      <c r="L237" s="2">
        <v>15356</v>
      </c>
      <c r="M237" s="2">
        <v>1857.84</v>
      </c>
      <c r="N237" s="2">
        <v>1570.44</v>
      </c>
      <c r="O237" s="2">
        <v>0.22</v>
      </c>
      <c r="P237" s="2">
        <v>3428.5</v>
      </c>
      <c r="Q237" s="2">
        <v>11927.5</v>
      </c>
    </row>
    <row r="238" spans="2:17" x14ac:dyDescent="0.25">
      <c r="B238" s="4" t="s">
        <v>393</v>
      </c>
      <c r="C238" s="20" t="s">
        <v>394</v>
      </c>
      <c r="D238" s="2">
        <v>13656</v>
      </c>
      <c r="E238" s="2">
        <v>910.2</v>
      </c>
      <c r="F238" s="2">
        <v>0</v>
      </c>
      <c r="G238" s="2">
        <v>0</v>
      </c>
      <c r="H238" s="2">
        <v>1016</v>
      </c>
      <c r="I238" s="2">
        <v>684</v>
      </c>
      <c r="J238" s="2">
        <v>0</v>
      </c>
      <c r="K238" s="2">
        <v>0</v>
      </c>
      <c r="L238" s="2">
        <v>16266.2</v>
      </c>
      <c r="M238" s="2">
        <v>1962.02</v>
      </c>
      <c r="N238" s="2">
        <v>1570.44</v>
      </c>
      <c r="O238" s="2">
        <v>-0.26</v>
      </c>
      <c r="P238" s="2">
        <v>3532.2</v>
      </c>
      <c r="Q238" s="2">
        <v>12734</v>
      </c>
    </row>
    <row r="239" spans="2:17" x14ac:dyDescent="0.25">
      <c r="B239" s="4" t="s">
        <v>395</v>
      </c>
      <c r="C239" s="20" t="s">
        <v>396</v>
      </c>
      <c r="D239" s="2">
        <v>13648.41</v>
      </c>
      <c r="E239" s="2">
        <v>0</v>
      </c>
      <c r="F239" s="2">
        <v>270.58999999999997</v>
      </c>
      <c r="G239" s="2">
        <v>0</v>
      </c>
      <c r="H239" s="2">
        <v>1016</v>
      </c>
      <c r="I239" s="2">
        <v>456</v>
      </c>
      <c r="J239" s="2">
        <v>0</v>
      </c>
      <c r="K239" s="2">
        <v>0</v>
      </c>
      <c r="L239" s="2">
        <v>15391</v>
      </c>
      <c r="M239" s="2">
        <v>1836.42</v>
      </c>
      <c r="N239" s="2">
        <v>1569.57</v>
      </c>
      <c r="O239" s="2">
        <v>0.01</v>
      </c>
      <c r="P239" s="2">
        <v>3406</v>
      </c>
      <c r="Q239" s="2">
        <v>11985</v>
      </c>
    </row>
    <row r="240" spans="2:17" x14ac:dyDescent="0.25">
      <c r="B240" s="4" t="s">
        <v>397</v>
      </c>
      <c r="C240" s="20" t="s">
        <v>398</v>
      </c>
      <c r="D240" s="2">
        <v>13656</v>
      </c>
      <c r="E240" s="2">
        <v>0</v>
      </c>
      <c r="F240" s="2">
        <v>0</v>
      </c>
      <c r="G240" s="2">
        <v>0</v>
      </c>
      <c r="H240" s="2">
        <v>1016</v>
      </c>
      <c r="I240" s="2">
        <v>478.8</v>
      </c>
      <c r="J240" s="2">
        <v>0</v>
      </c>
      <c r="K240" s="2">
        <v>4552</v>
      </c>
      <c r="L240" s="2">
        <v>15583.24</v>
      </c>
      <c r="M240" s="2">
        <v>1906.37</v>
      </c>
      <c r="N240" s="2">
        <v>1570.44</v>
      </c>
      <c r="O240" s="2">
        <v>-7.0000000000000007E-2</v>
      </c>
      <c r="P240" s="2">
        <v>3476.74</v>
      </c>
      <c r="Q240" s="2">
        <v>12106.5</v>
      </c>
    </row>
    <row r="241" spans="1:17" x14ac:dyDescent="0.25">
      <c r="B241" s="4" t="s">
        <v>399</v>
      </c>
      <c r="C241" s="20" t="s">
        <v>400</v>
      </c>
      <c r="D241" s="2">
        <v>13656</v>
      </c>
      <c r="E241" s="2">
        <v>0</v>
      </c>
      <c r="F241" s="2">
        <v>0</v>
      </c>
      <c r="G241" s="2">
        <v>0</v>
      </c>
      <c r="H241" s="2">
        <v>1016</v>
      </c>
      <c r="I241" s="2">
        <v>684</v>
      </c>
      <c r="J241" s="2">
        <v>0</v>
      </c>
      <c r="K241" s="2">
        <v>0</v>
      </c>
      <c r="L241" s="2">
        <v>15356</v>
      </c>
      <c r="M241" s="2">
        <v>1857.84</v>
      </c>
      <c r="N241" s="2">
        <v>1570.44</v>
      </c>
      <c r="O241" s="2">
        <v>0.22</v>
      </c>
      <c r="P241" s="2">
        <v>3428.5</v>
      </c>
      <c r="Q241" s="2">
        <v>11927.5</v>
      </c>
    </row>
    <row r="242" spans="1:17" x14ac:dyDescent="0.25">
      <c r="B242" s="4" t="s">
        <v>401</v>
      </c>
      <c r="C242" s="20" t="s">
        <v>402</v>
      </c>
      <c r="D242" s="2">
        <v>6828</v>
      </c>
      <c r="E242" s="2">
        <v>0</v>
      </c>
      <c r="F242" s="2">
        <v>0</v>
      </c>
      <c r="G242" s="2">
        <v>0</v>
      </c>
      <c r="H242" s="2">
        <v>508</v>
      </c>
      <c r="I242" s="2">
        <v>342</v>
      </c>
      <c r="J242" s="2">
        <v>0</v>
      </c>
      <c r="K242" s="2">
        <v>0</v>
      </c>
      <c r="L242" s="2">
        <v>7678</v>
      </c>
      <c r="M242" s="2">
        <v>928.92</v>
      </c>
      <c r="N242" s="2">
        <v>785.22</v>
      </c>
      <c r="O242" s="2">
        <v>-0.14000000000000001</v>
      </c>
      <c r="P242" s="2">
        <v>1714</v>
      </c>
      <c r="Q242" s="2">
        <v>5964</v>
      </c>
    </row>
    <row r="243" spans="1:17" x14ac:dyDescent="0.25">
      <c r="A243" s="26"/>
      <c r="B243" s="11" t="s">
        <v>538</v>
      </c>
      <c r="C243" s="26"/>
      <c r="D243" s="26" t="s">
        <v>39</v>
      </c>
      <c r="E243" s="26" t="s">
        <v>39</v>
      </c>
      <c r="F243" s="26" t="s">
        <v>39</v>
      </c>
      <c r="G243" s="26" t="s">
        <v>39</v>
      </c>
      <c r="H243" s="26" t="s">
        <v>39</v>
      </c>
      <c r="I243" s="26" t="s">
        <v>39</v>
      </c>
      <c r="J243" s="26" t="s">
        <v>39</v>
      </c>
      <c r="K243" s="2">
        <v>0</v>
      </c>
      <c r="L243" s="26" t="s">
        <v>39</v>
      </c>
      <c r="M243" s="26" t="s">
        <v>39</v>
      </c>
      <c r="N243" s="26" t="s">
        <v>39</v>
      </c>
      <c r="O243" s="2">
        <v>0</v>
      </c>
      <c r="P243" s="26" t="s">
        <v>39</v>
      </c>
      <c r="Q243" s="26" t="s">
        <v>39</v>
      </c>
    </row>
    <row r="244" spans="1:17" x14ac:dyDescent="0.25">
      <c r="D244" s="15"/>
      <c r="E244" s="15">
        <v>6332.6</v>
      </c>
      <c r="F244" s="15">
        <v>1623.55</v>
      </c>
      <c r="G244" s="15">
        <v>600</v>
      </c>
      <c r="H244" s="15">
        <v>20728</v>
      </c>
      <c r="I244" s="15">
        <v>13014.8</v>
      </c>
      <c r="J244" s="15">
        <v>4109.3</v>
      </c>
      <c r="K244" s="2">
        <v>11815.2</v>
      </c>
      <c r="L244" s="15">
        <v>330731.18</v>
      </c>
      <c r="M244" s="15">
        <v>39267.61</v>
      </c>
      <c r="N244" s="15">
        <v>32601.23</v>
      </c>
      <c r="O244" s="2">
        <v>69116.34</v>
      </c>
      <c r="P244" s="15">
        <v>140985.18</v>
      </c>
      <c r="Q244" s="15">
        <v>189746</v>
      </c>
    </row>
    <row r="245" spans="1:17" x14ac:dyDescent="0.25">
      <c r="K245" s="2">
        <v>0</v>
      </c>
      <c r="O245" s="2">
        <v>0</v>
      </c>
    </row>
    <row r="246" spans="1:17" x14ac:dyDescent="0.25">
      <c r="B246" s="10" t="s">
        <v>407</v>
      </c>
      <c r="K246" s="2">
        <v>0</v>
      </c>
      <c r="O246" s="2">
        <v>0</v>
      </c>
    </row>
    <row r="247" spans="1:17" x14ac:dyDescent="0.25">
      <c r="B247" s="4" t="s">
        <v>514</v>
      </c>
      <c r="C247" s="20" t="s">
        <v>515</v>
      </c>
      <c r="D247" s="2">
        <v>11279.1</v>
      </c>
      <c r="E247" s="2">
        <v>0</v>
      </c>
      <c r="F247" s="2">
        <v>0</v>
      </c>
      <c r="G247" s="2">
        <v>200</v>
      </c>
      <c r="H247" s="2">
        <v>737</v>
      </c>
      <c r="I247" s="2">
        <v>455</v>
      </c>
      <c r="J247" s="2">
        <v>850.2</v>
      </c>
      <c r="K247" s="2">
        <v>0</v>
      </c>
      <c r="L247" s="2">
        <v>13521.3</v>
      </c>
      <c r="M247" s="2">
        <v>1465.94</v>
      </c>
      <c r="N247" s="2">
        <v>1297.0999999999999</v>
      </c>
      <c r="O247" s="2">
        <v>-464.23999999999995</v>
      </c>
      <c r="P247" s="2">
        <v>2298.8000000000002</v>
      </c>
      <c r="Q247" s="2">
        <v>11222.5</v>
      </c>
    </row>
    <row r="248" spans="1:17" x14ac:dyDescent="0.25">
      <c r="B248" s="4" t="s">
        <v>408</v>
      </c>
      <c r="C248" s="20" t="s">
        <v>409</v>
      </c>
      <c r="D248" s="2">
        <v>13656</v>
      </c>
      <c r="E248" s="2">
        <v>910.4</v>
      </c>
      <c r="F248" s="2">
        <v>0</v>
      </c>
      <c r="G248" s="2">
        <v>0</v>
      </c>
      <c r="H248" s="2">
        <v>1016</v>
      </c>
      <c r="I248" s="2">
        <v>684</v>
      </c>
      <c r="J248" s="2">
        <v>708.5</v>
      </c>
      <c r="K248" s="2">
        <v>0</v>
      </c>
      <c r="L248" s="2">
        <v>16974.900000000001</v>
      </c>
      <c r="M248" s="2">
        <v>2113.4</v>
      </c>
      <c r="N248" s="2">
        <v>1570.44</v>
      </c>
      <c r="O248" s="2">
        <v>6336.56</v>
      </c>
      <c r="P248" s="2">
        <v>10020.4</v>
      </c>
      <c r="Q248" s="2">
        <v>6954.5</v>
      </c>
    </row>
    <row r="249" spans="1:17" x14ac:dyDescent="0.25">
      <c r="B249" s="4" t="s">
        <v>410</v>
      </c>
      <c r="C249" s="20" t="s">
        <v>411</v>
      </c>
      <c r="D249" s="2">
        <v>11279.1</v>
      </c>
      <c r="E249" s="2">
        <v>0</v>
      </c>
      <c r="F249" s="2">
        <v>0</v>
      </c>
      <c r="G249" s="2">
        <v>200</v>
      </c>
      <c r="H249" s="2">
        <v>737</v>
      </c>
      <c r="I249" s="2">
        <v>455</v>
      </c>
      <c r="J249" s="2">
        <v>566.79999999999995</v>
      </c>
      <c r="K249" s="2">
        <v>0</v>
      </c>
      <c r="L249" s="2">
        <v>13237.9</v>
      </c>
      <c r="M249" s="2">
        <v>1408.3</v>
      </c>
      <c r="N249" s="2">
        <v>1297.0999999999999</v>
      </c>
      <c r="O249" s="2">
        <v>1058</v>
      </c>
      <c r="P249" s="2">
        <v>3763.4</v>
      </c>
      <c r="Q249" s="2">
        <v>9474.5</v>
      </c>
    </row>
    <row r="250" spans="1:17" x14ac:dyDescent="0.25">
      <c r="B250" s="4" t="s">
        <v>412</v>
      </c>
      <c r="C250" s="20" t="s">
        <v>413</v>
      </c>
      <c r="D250" s="2">
        <v>13656</v>
      </c>
      <c r="E250" s="2">
        <v>0</v>
      </c>
      <c r="F250" s="2">
        <v>0</v>
      </c>
      <c r="G250" s="2">
        <v>0</v>
      </c>
      <c r="H250" s="2">
        <v>1016</v>
      </c>
      <c r="I250" s="2">
        <v>684</v>
      </c>
      <c r="J250" s="2">
        <v>566.79999999999995</v>
      </c>
      <c r="K250" s="2">
        <v>0</v>
      </c>
      <c r="L250" s="2">
        <v>15467.6</v>
      </c>
      <c r="M250" s="2">
        <v>1881.67</v>
      </c>
      <c r="N250" s="2">
        <v>1570.44</v>
      </c>
      <c r="O250" s="2">
        <v>1040.99</v>
      </c>
      <c r="P250" s="2">
        <v>4493.1000000000004</v>
      </c>
      <c r="Q250" s="2">
        <v>10974.5</v>
      </c>
    </row>
    <row r="251" spans="1:17" x14ac:dyDescent="0.25">
      <c r="B251" s="4" t="s">
        <v>414</v>
      </c>
      <c r="C251" s="20" t="s">
        <v>415</v>
      </c>
      <c r="D251" s="2">
        <v>13656</v>
      </c>
      <c r="E251" s="2">
        <v>0</v>
      </c>
      <c r="F251" s="2">
        <v>0</v>
      </c>
      <c r="G251" s="2">
        <v>0</v>
      </c>
      <c r="H251" s="2">
        <v>1016</v>
      </c>
      <c r="I251" s="2">
        <v>684</v>
      </c>
      <c r="J251" s="2">
        <v>283.39999999999998</v>
      </c>
      <c r="K251" s="2">
        <v>0</v>
      </c>
      <c r="L251" s="2">
        <v>15630.55</v>
      </c>
      <c r="M251" s="2">
        <v>1916.49</v>
      </c>
      <c r="N251" s="2">
        <v>1570.44</v>
      </c>
      <c r="O251" s="2">
        <v>5173.12</v>
      </c>
      <c r="P251" s="2">
        <v>8660.0499999999993</v>
      </c>
      <c r="Q251" s="2">
        <v>6970.5</v>
      </c>
    </row>
    <row r="252" spans="1:17" x14ac:dyDescent="0.25">
      <c r="B252" s="4" t="s">
        <v>416</v>
      </c>
      <c r="C252" s="20" t="s">
        <v>417</v>
      </c>
      <c r="D252" s="2">
        <v>11279.1</v>
      </c>
      <c r="E252" s="2">
        <v>0</v>
      </c>
      <c r="F252" s="2">
        <v>0</v>
      </c>
      <c r="G252" s="2">
        <v>200</v>
      </c>
      <c r="H252" s="2">
        <v>737</v>
      </c>
      <c r="I252" s="2">
        <v>455</v>
      </c>
      <c r="J252" s="2">
        <v>283.39999999999998</v>
      </c>
      <c r="K252" s="2">
        <v>0</v>
      </c>
      <c r="L252" s="2">
        <v>12954.5</v>
      </c>
      <c r="M252" s="2">
        <v>1353.52</v>
      </c>
      <c r="N252" s="2">
        <v>1297.0999999999999</v>
      </c>
      <c r="O252" s="2">
        <v>1032.8799999999999</v>
      </c>
      <c r="P252" s="2">
        <v>3683.5</v>
      </c>
      <c r="Q252" s="2">
        <v>9271</v>
      </c>
    </row>
    <row r="253" spans="1:17" x14ac:dyDescent="0.25">
      <c r="B253" s="4" t="s">
        <v>418</v>
      </c>
      <c r="C253" s="20" t="s">
        <v>419</v>
      </c>
      <c r="D253" s="2">
        <v>13656</v>
      </c>
      <c r="E253" s="2">
        <v>910.4</v>
      </c>
      <c r="F253" s="2">
        <v>0</v>
      </c>
      <c r="G253" s="2">
        <v>0</v>
      </c>
      <c r="H253" s="2">
        <v>1016</v>
      </c>
      <c r="I253" s="2">
        <v>684</v>
      </c>
      <c r="J253" s="2">
        <v>283.39999999999998</v>
      </c>
      <c r="K253" s="2">
        <v>0</v>
      </c>
      <c r="L253" s="2">
        <v>16515.03</v>
      </c>
      <c r="M253" s="2">
        <v>2015.17</v>
      </c>
      <c r="N253" s="2">
        <v>1570.44</v>
      </c>
      <c r="O253" s="2">
        <v>4582.92</v>
      </c>
      <c r="P253" s="2">
        <v>8168.53</v>
      </c>
      <c r="Q253" s="2">
        <v>8346.5</v>
      </c>
    </row>
    <row r="254" spans="1:17" x14ac:dyDescent="0.25">
      <c r="B254" s="4" t="s">
        <v>420</v>
      </c>
      <c r="C254" s="20" t="s">
        <v>421</v>
      </c>
      <c r="D254" s="2">
        <v>13656</v>
      </c>
      <c r="E254" s="2">
        <v>910.4</v>
      </c>
      <c r="F254" s="2">
        <v>0</v>
      </c>
      <c r="G254" s="2">
        <v>0</v>
      </c>
      <c r="H254" s="2">
        <v>1016</v>
      </c>
      <c r="I254" s="2">
        <v>684</v>
      </c>
      <c r="J254" s="2">
        <v>283.39999999999998</v>
      </c>
      <c r="K254" s="2">
        <v>0</v>
      </c>
      <c r="L254" s="2">
        <v>16549.8</v>
      </c>
      <c r="M254" s="2">
        <v>2022.6</v>
      </c>
      <c r="N254" s="2">
        <v>1570.44</v>
      </c>
      <c r="O254" s="2">
        <v>-255.24</v>
      </c>
      <c r="P254" s="2">
        <v>3337.8</v>
      </c>
      <c r="Q254" s="2">
        <v>13212</v>
      </c>
    </row>
    <row r="255" spans="1:17" x14ac:dyDescent="0.25">
      <c r="B255" s="4" t="s">
        <v>422</v>
      </c>
      <c r="C255" s="20" t="s">
        <v>423</v>
      </c>
      <c r="D255" s="2">
        <v>13656</v>
      </c>
      <c r="E255" s="2">
        <v>0</v>
      </c>
      <c r="F255" s="2">
        <v>0</v>
      </c>
      <c r="G255" s="2">
        <v>0</v>
      </c>
      <c r="H255" s="2">
        <v>1016</v>
      </c>
      <c r="I255" s="2">
        <v>684</v>
      </c>
      <c r="J255" s="2">
        <v>283.39999999999998</v>
      </c>
      <c r="K255" s="2">
        <v>0</v>
      </c>
      <c r="L255" s="2">
        <v>15184.2</v>
      </c>
      <c r="M255" s="2">
        <v>1821.15</v>
      </c>
      <c r="N255" s="2">
        <v>1570.44</v>
      </c>
      <c r="O255" s="2">
        <v>7520.1100000000006</v>
      </c>
      <c r="P255" s="2">
        <v>10911.7</v>
      </c>
      <c r="Q255" s="2">
        <v>4272.5</v>
      </c>
    </row>
    <row r="256" spans="1:17" x14ac:dyDescent="0.25">
      <c r="B256" s="4" t="s">
        <v>424</v>
      </c>
      <c r="C256" s="20" t="s">
        <v>425</v>
      </c>
      <c r="D256" s="2">
        <v>11103.9</v>
      </c>
      <c r="E256" s="2">
        <v>0</v>
      </c>
      <c r="F256" s="2">
        <v>0</v>
      </c>
      <c r="G256" s="2">
        <v>0</v>
      </c>
      <c r="H256" s="2">
        <v>784</v>
      </c>
      <c r="I256" s="2">
        <v>499</v>
      </c>
      <c r="J256" s="2">
        <v>283.39999999999998</v>
      </c>
      <c r="K256" s="2">
        <v>0</v>
      </c>
      <c r="L256" s="2">
        <v>12670.3</v>
      </c>
      <c r="M256" s="2">
        <v>1302.58</v>
      </c>
      <c r="N256" s="2">
        <v>1276.94</v>
      </c>
      <c r="O256" s="2">
        <v>6192.28</v>
      </c>
      <c r="P256" s="2">
        <v>8771.7999999999993</v>
      </c>
      <c r="Q256" s="2">
        <v>3898.5</v>
      </c>
    </row>
    <row r="257" spans="2:17" x14ac:dyDescent="0.25">
      <c r="B257" s="4" t="s">
        <v>426</v>
      </c>
      <c r="C257" s="20" t="s">
        <v>427</v>
      </c>
      <c r="D257" s="2">
        <v>13656</v>
      </c>
      <c r="E257" s="2">
        <v>0</v>
      </c>
      <c r="F257" s="2">
        <v>270.58999999999997</v>
      </c>
      <c r="G257" s="2">
        <v>0</v>
      </c>
      <c r="H257" s="2">
        <v>1016</v>
      </c>
      <c r="I257" s="2">
        <v>684</v>
      </c>
      <c r="J257" s="2">
        <v>283.39999999999998</v>
      </c>
      <c r="K257" s="2">
        <v>0</v>
      </c>
      <c r="L257" s="2">
        <v>15909.99</v>
      </c>
      <c r="M257" s="2">
        <v>1947.27</v>
      </c>
      <c r="N257" s="2">
        <v>1570.44</v>
      </c>
      <c r="O257" s="2">
        <v>5532.78</v>
      </c>
      <c r="P257" s="2">
        <v>9050.49</v>
      </c>
      <c r="Q257" s="2">
        <v>6859.5</v>
      </c>
    </row>
    <row r="258" spans="2:17" x14ac:dyDescent="0.25">
      <c r="B258" s="4" t="s">
        <v>428</v>
      </c>
      <c r="C258" s="20" t="s">
        <v>429</v>
      </c>
      <c r="D258" s="2">
        <v>13656</v>
      </c>
      <c r="E258" s="2">
        <v>910.4</v>
      </c>
      <c r="F258" s="2">
        <v>0</v>
      </c>
      <c r="G258" s="2">
        <v>0</v>
      </c>
      <c r="H258" s="2">
        <v>1016</v>
      </c>
      <c r="I258" s="2">
        <v>684</v>
      </c>
      <c r="J258" s="2">
        <v>283.39999999999998</v>
      </c>
      <c r="K258" s="2">
        <v>0</v>
      </c>
      <c r="L258" s="2">
        <v>16549.8</v>
      </c>
      <c r="M258" s="2">
        <v>2022.6</v>
      </c>
      <c r="N258" s="2">
        <v>1570.44</v>
      </c>
      <c r="O258" s="2">
        <v>5278.26</v>
      </c>
      <c r="P258" s="2">
        <v>8871.2999999999993</v>
      </c>
      <c r="Q258" s="2">
        <v>7678.5</v>
      </c>
    </row>
    <row r="259" spans="2:17" x14ac:dyDescent="0.25">
      <c r="B259" s="4" t="s">
        <v>430</v>
      </c>
      <c r="C259" s="20" t="s">
        <v>431</v>
      </c>
      <c r="D259" s="2">
        <v>13656</v>
      </c>
      <c r="E259" s="2">
        <v>910.4</v>
      </c>
      <c r="F259" s="2">
        <v>0</v>
      </c>
      <c r="G259" s="2">
        <v>0</v>
      </c>
      <c r="H259" s="2">
        <v>1016</v>
      </c>
      <c r="I259" s="2">
        <v>684</v>
      </c>
      <c r="J259" s="2">
        <v>283.39999999999998</v>
      </c>
      <c r="K259" s="2">
        <v>0</v>
      </c>
      <c r="L259" s="2">
        <v>16549.8</v>
      </c>
      <c r="M259" s="2">
        <v>2022.6</v>
      </c>
      <c r="N259" s="2">
        <v>1570.44</v>
      </c>
      <c r="O259" s="2">
        <v>6887.76</v>
      </c>
      <c r="P259" s="2">
        <v>10480.799999999999</v>
      </c>
      <c r="Q259" s="2">
        <v>6069</v>
      </c>
    </row>
    <row r="260" spans="2:17" x14ac:dyDescent="0.25">
      <c r="B260" s="4" t="s">
        <v>432</v>
      </c>
      <c r="C260" s="20" t="s">
        <v>433</v>
      </c>
      <c r="D260" s="2">
        <v>14286.9</v>
      </c>
      <c r="E260" s="2">
        <v>0</v>
      </c>
      <c r="F260" s="2">
        <v>0</v>
      </c>
      <c r="G260" s="2">
        <v>400</v>
      </c>
      <c r="H260" s="2">
        <v>788</v>
      </c>
      <c r="I260" s="2">
        <v>468</v>
      </c>
      <c r="J260" s="2">
        <v>283.39999999999998</v>
      </c>
      <c r="K260" s="2">
        <v>0</v>
      </c>
      <c r="L260" s="2">
        <v>16226.3</v>
      </c>
      <c r="M260" s="2">
        <v>2043.74</v>
      </c>
      <c r="N260" s="2">
        <v>1643</v>
      </c>
      <c r="O260" s="2">
        <v>2577.06</v>
      </c>
      <c r="P260" s="2">
        <v>6263.8</v>
      </c>
      <c r="Q260" s="2">
        <v>9962.5</v>
      </c>
    </row>
    <row r="261" spans="2:17" x14ac:dyDescent="0.25">
      <c r="B261" s="4" t="s">
        <v>21</v>
      </c>
      <c r="C261" s="20" t="s">
        <v>22</v>
      </c>
      <c r="D261" s="2">
        <v>13656</v>
      </c>
      <c r="E261" s="2">
        <v>0</v>
      </c>
      <c r="F261" s="2">
        <v>0</v>
      </c>
      <c r="G261" s="2">
        <v>0</v>
      </c>
      <c r="H261" s="2">
        <v>1016</v>
      </c>
      <c r="I261" s="2">
        <v>684</v>
      </c>
      <c r="J261" s="2">
        <v>283.39999999999998</v>
      </c>
      <c r="K261" s="2">
        <v>455.2</v>
      </c>
      <c r="L261" s="2">
        <v>16094.6</v>
      </c>
      <c r="M261" s="2">
        <v>2015.61</v>
      </c>
      <c r="N261" s="2">
        <v>1570.44</v>
      </c>
      <c r="O261" s="2">
        <v>5313.05</v>
      </c>
      <c r="P261" s="2">
        <v>8899.1</v>
      </c>
      <c r="Q261" s="2">
        <v>7195.5</v>
      </c>
    </row>
    <row r="262" spans="2:17" x14ac:dyDescent="0.25">
      <c r="B262" s="4" t="s">
        <v>434</v>
      </c>
      <c r="C262" s="20" t="s">
        <v>435</v>
      </c>
      <c r="D262" s="2">
        <v>13656</v>
      </c>
      <c r="E262" s="2">
        <v>0</v>
      </c>
      <c r="F262" s="2">
        <v>0</v>
      </c>
      <c r="G262" s="2">
        <v>0</v>
      </c>
      <c r="H262" s="2">
        <v>1016</v>
      </c>
      <c r="I262" s="2">
        <v>570</v>
      </c>
      <c r="J262" s="2">
        <v>283.39999999999998</v>
      </c>
      <c r="K262" s="2">
        <v>4552</v>
      </c>
      <c r="L262" s="2">
        <v>15525.4</v>
      </c>
      <c r="M262" s="2">
        <v>1894.03</v>
      </c>
      <c r="N262" s="2">
        <v>1570.44</v>
      </c>
      <c r="O262" s="2">
        <v>4178.93</v>
      </c>
      <c r="P262" s="2">
        <v>7643.4</v>
      </c>
      <c r="Q262" s="2">
        <v>7882</v>
      </c>
    </row>
    <row r="263" spans="2:17" x14ac:dyDescent="0.25">
      <c r="B263" s="4" t="s">
        <v>436</v>
      </c>
      <c r="C263" s="20" t="s">
        <v>437</v>
      </c>
      <c r="D263" s="2">
        <v>13656</v>
      </c>
      <c r="E263" s="2">
        <v>0</v>
      </c>
      <c r="F263" s="2">
        <v>0</v>
      </c>
      <c r="G263" s="2">
        <v>0</v>
      </c>
      <c r="H263" s="2">
        <v>1016</v>
      </c>
      <c r="I263" s="2">
        <v>342</v>
      </c>
      <c r="J263" s="2">
        <v>0</v>
      </c>
      <c r="K263" s="2">
        <v>6828</v>
      </c>
      <c r="L263" s="2">
        <v>15014</v>
      </c>
      <c r="M263" s="2">
        <v>1784.79</v>
      </c>
      <c r="N263" s="2">
        <v>1570.44</v>
      </c>
      <c r="O263" s="2">
        <v>6899.27</v>
      </c>
      <c r="P263" s="2">
        <v>10254.5</v>
      </c>
      <c r="Q263" s="2">
        <v>4759.5</v>
      </c>
    </row>
    <row r="264" spans="2:17" x14ac:dyDescent="0.25">
      <c r="B264" s="4" t="s">
        <v>568</v>
      </c>
      <c r="C264" s="20" t="s">
        <v>569</v>
      </c>
      <c r="D264" s="2">
        <v>13656</v>
      </c>
      <c r="E264" s="2">
        <v>0</v>
      </c>
      <c r="F264" s="2">
        <v>0</v>
      </c>
      <c r="G264" s="2">
        <v>0</v>
      </c>
      <c r="H264" s="2">
        <v>1046</v>
      </c>
      <c r="I264" s="2">
        <v>666</v>
      </c>
      <c r="J264" s="2">
        <v>0</v>
      </c>
      <c r="K264" s="2">
        <v>0</v>
      </c>
      <c r="L264" s="2">
        <v>16198.24</v>
      </c>
      <c r="M264" s="2">
        <v>2037.74</v>
      </c>
      <c r="N264" s="2">
        <v>1679.56</v>
      </c>
      <c r="O264" s="2">
        <v>1057.94</v>
      </c>
      <c r="P264" s="2">
        <v>4775.24</v>
      </c>
      <c r="Q264" s="2">
        <v>11423</v>
      </c>
    </row>
    <row r="265" spans="2:17" x14ac:dyDescent="0.25">
      <c r="B265" s="4" t="s">
        <v>440</v>
      </c>
      <c r="C265" s="20" t="s">
        <v>441</v>
      </c>
      <c r="D265" s="2">
        <v>13656</v>
      </c>
      <c r="E265" s="2">
        <v>0</v>
      </c>
      <c r="F265" s="2">
        <v>0</v>
      </c>
      <c r="G265" s="2">
        <v>0</v>
      </c>
      <c r="H265" s="2">
        <v>1016</v>
      </c>
      <c r="I265" s="2">
        <v>684</v>
      </c>
      <c r="J265" s="2">
        <v>0</v>
      </c>
      <c r="K265" s="2">
        <v>0</v>
      </c>
      <c r="L265" s="2">
        <v>15285.82</v>
      </c>
      <c r="M265" s="2">
        <v>1842.85</v>
      </c>
      <c r="N265" s="2">
        <v>1570.44</v>
      </c>
      <c r="O265" s="2">
        <v>492.03000000000003</v>
      </c>
      <c r="P265" s="2">
        <v>3905.32</v>
      </c>
      <c r="Q265" s="2">
        <v>11380.5</v>
      </c>
    </row>
    <row r="266" spans="2:17" x14ac:dyDescent="0.25">
      <c r="B266" s="4" t="s">
        <v>442</v>
      </c>
      <c r="C266" s="20" t="s">
        <v>443</v>
      </c>
      <c r="D266" s="2">
        <v>13656</v>
      </c>
      <c r="E266" s="2">
        <v>910.4</v>
      </c>
      <c r="F266" s="2">
        <v>0</v>
      </c>
      <c r="G266" s="2">
        <v>0</v>
      </c>
      <c r="H266" s="2">
        <v>1016</v>
      </c>
      <c r="I266" s="2">
        <v>684</v>
      </c>
      <c r="J266" s="2">
        <v>0</v>
      </c>
      <c r="K266" s="2">
        <v>0</v>
      </c>
      <c r="L266" s="2">
        <v>16266.4</v>
      </c>
      <c r="M266" s="2">
        <v>1962.07</v>
      </c>
      <c r="N266" s="2">
        <v>1570.44</v>
      </c>
      <c r="O266" s="2">
        <v>1047.3900000000001</v>
      </c>
      <c r="P266" s="2">
        <v>4579.8999999999996</v>
      </c>
      <c r="Q266" s="2">
        <v>11686.5</v>
      </c>
    </row>
    <row r="267" spans="2:17" x14ac:dyDescent="0.25">
      <c r="B267" s="4" t="s">
        <v>444</v>
      </c>
      <c r="C267" s="20" t="s">
        <v>445</v>
      </c>
      <c r="D267" s="2">
        <v>13656</v>
      </c>
      <c r="E267" s="2">
        <v>910.4</v>
      </c>
      <c r="F267" s="2">
        <v>0</v>
      </c>
      <c r="G267" s="2">
        <v>0</v>
      </c>
      <c r="H267" s="2">
        <v>1016</v>
      </c>
      <c r="I267" s="2">
        <v>684</v>
      </c>
      <c r="J267" s="2">
        <v>0</v>
      </c>
      <c r="K267" s="2">
        <v>0</v>
      </c>
      <c r="L267" s="2">
        <v>16246.17</v>
      </c>
      <c r="M267" s="2">
        <v>1957.74</v>
      </c>
      <c r="N267" s="2">
        <v>1570.44</v>
      </c>
      <c r="O267" s="2">
        <v>3659.49</v>
      </c>
      <c r="P267" s="2">
        <v>7187.67</v>
      </c>
      <c r="Q267" s="2">
        <v>9058.5</v>
      </c>
    </row>
    <row r="268" spans="2:17" x14ac:dyDescent="0.25">
      <c r="B268" s="4" t="s">
        <v>516</v>
      </c>
      <c r="C268" s="20" t="s">
        <v>517</v>
      </c>
      <c r="D268" s="2">
        <v>13656</v>
      </c>
      <c r="E268" s="2">
        <v>0</v>
      </c>
      <c r="F268" s="2">
        <v>0</v>
      </c>
      <c r="G268" s="2">
        <v>0</v>
      </c>
      <c r="H268" s="2">
        <v>1016</v>
      </c>
      <c r="I268" s="2">
        <v>684</v>
      </c>
      <c r="J268" s="2">
        <v>0</v>
      </c>
      <c r="K268" s="2">
        <v>0</v>
      </c>
      <c r="L268" s="2">
        <v>15356</v>
      </c>
      <c r="M268" s="2">
        <v>1857.84</v>
      </c>
      <c r="N268" s="2">
        <v>1570.44</v>
      </c>
      <c r="O268" s="2">
        <v>-928.78</v>
      </c>
      <c r="P268" s="2">
        <v>2499.5</v>
      </c>
      <c r="Q268" s="2">
        <v>12856.5</v>
      </c>
    </row>
    <row r="269" spans="2:17" x14ac:dyDescent="0.25">
      <c r="B269" s="4" t="s">
        <v>446</v>
      </c>
      <c r="C269" s="20" t="s">
        <v>447</v>
      </c>
      <c r="D269" s="2">
        <v>11279.1</v>
      </c>
      <c r="E269" s="2">
        <v>0</v>
      </c>
      <c r="F269" s="2">
        <v>0</v>
      </c>
      <c r="G269" s="2">
        <v>0</v>
      </c>
      <c r="H269" s="2">
        <v>1016</v>
      </c>
      <c r="I269" s="2">
        <v>684</v>
      </c>
      <c r="J269" s="2">
        <v>0</v>
      </c>
      <c r="K269" s="2">
        <v>0</v>
      </c>
      <c r="L269" s="2">
        <v>15356</v>
      </c>
      <c r="M269" s="2">
        <v>1857.84</v>
      </c>
      <c r="N269" s="2">
        <v>1570.44</v>
      </c>
      <c r="O269" s="2">
        <v>717.22</v>
      </c>
      <c r="P269" s="2">
        <v>4145.5</v>
      </c>
      <c r="Q269" s="2">
        <v>11210.5</v>
      </c>
    </row>
    <row r="270" spans="2:17" x14ac:dyDescent="0.25">
      <c r="B270" s="4" t="s">
        <v>448</v>
      </c>
      <c r="C270" s="20" t="s">
        <v>449</v>
      </c>
      <c r="D270" s="2">
        <v>13656</v>
      </c>
      <c r="E270" s="2">
        <v>0</v>
      </c>
      <c r="F270" s="2">
        <v>0</v>
      </c>
      <c r="G270" s="2">
        <v>200</v>
      </c>
      <c r="H270" s="2">
        <v>737</v>
      </c>
      <c r="I270" s="2">
        <v>455</v>
      </c>
      <c r="J270" s="2">
        <v>0</v>
      </c>
      <c r="K270" s="2">
        <v>0</v>
      </c>
      <c r="L270" s="2">
        <v>12671.1</v>
      </c>
      <c r="M270" s="2">
        <v>1302.72</v>
      </c>
      <c r="N270" s="2">
        <v>1297.0999999999999</v>
      </c>
      <c r="O270" s="2">
        <v>0.28000000000000003</v>
      </c>
      <c r="P270" s="2">
        <v>2600.1</v>
      </c>
      <c r="Q270" s="2">
        <v>10071</v>
      </c>
    </row>
    <row r="271" spans="2:17" x14ac:dyDescent="0.25">
      <c r="B271" s="4" t="s">
        <v>450</v>
      </c>
      <c r="C271" s="20" t="s">
        <v>451</v>
      </c>
      <c r="D271" s="2">
        <v>13656</v>
      </c>
      <c r="E271" s="2">
        <v>0</v>
      </c>
      <c r="F271" s="2">
        <v>0</v>
      </c>
      <c r="G271" s="2">
        <v>0</v>
      </c>
      <c r="H271" s="2">
        <v>1016</v>
      </c>
      <c r="I271" s="2">
        <v>684</v>
      </c>
      <c r="J271" s="2">
        <v>0</v>
      </c>
      <c r="K271" s="2">
        <v>0</v>
      </c>
      <c r="L271" s="2">
        <v>15356</v>
      </c>
      <c r="M271" s="2">
        <v>1857.84</v>
      </c>
      <c r="N271" s="2">
        <v>1570.44</v>
      </c>
      <c r="O271" s="2">
        <v>0.22</v>
      </c>
      <c r="P271" s="2">
        <v>3428.5</v>
      </c>
      <c r="Q271" s="2">
        <v>11927.5</v>
      </c>
    </row>
    <row r="272" spans="2:17" x14ac:dyDescent="0.25">
      <c r="B272" s="4" t="s">
        <v>452</v>
      </c>
      <c r="C272" s="20" t="s">
        <v>453</v>
      </c>
      <c r="D272" s="2">
        <v>13656</v>
      </c>
      <c r="E272" s="2">
        <v>0</v>
      </c>
      <c r="F272" s="2">
        <v>0</v>
      </c>
      <c r="G272" s="2">
        <v>0</v>
      </c>
      <c r="H272" s="2">
        <v>1016</v>
      </c>
      <c r="I272" s="2">
        <v>684</v>
      </c>
      <c r="J272" s="2">
        <v>0</v>
      </c>
      <c r="K272" s="2">
        <v>0</v>
      </c>
      <c r="L272" s="2">
        <v>15356</v>
      </c>
      <c r="M272" s="2">
        <v>1857.84</v>
      </c>
      <c r="N272" s="2">
        <v>1570.44</v>
      </c>
      <c r="O272" s="2">
        <v>-0.28000000000000003</v>
      </c>
      <c r="P272" s="2">
        <v>3428</v>
      </c>
      <c r="Q272" s="2">
        <v>11928</v>
      </c>
    </row>
    <row r="273" spans="1:17" x14ac:dyDescent="0.25">
      <c r="B273" s="4" t="s">
        <v>454</v>
      </c>
      <c r="C273" s="20" t="s">
        <v>455</v>
      </c>
      <c r="D273" s="2">
        <v>13656</v>
      </c>
      <c r="E273" s="2">
        <v>0</v>
      </c>
      <c r="F273" s="2">
        <v>0</v>
      </c>
      <c r="G273" s="2">
        <v>0</v>
      </c>
      <c r="H273" s="2">
        <v>1016</v>
      </c>
      <c r="I273" s="2">
        <v>684</v>
      </c>
      <c r="J273" s="2">
        <v>0</v>
      </c>
      <c r="K273" s="2">
        <v>0</v>
      </c>
      <c r="L273" s="2">
        <v>15356</v>
      </c>
      <c r="M273" s="2">
        <v>1857.84</v>
      </c>
      <c r="N273" s="2">
        <v>1570.44</v>
      </c>
      <c r="O273" s="2">
        <v>-0.28000000000000003</v>
      </c>
      <c r="P273" s="2">
        <v>3428</v>
      </c>
      <c r="Q273" s="2">
        <v>11928</v>
      </c>
    </row>
    <row r="274" spans="1:17" x14ac:dyDescent="0.25">
      <c r="B274" s="4" t="s">
        <v>456</v>
      </c>
      <c r="C274" s="20" t="s">
        <v>457</v>
      </c>
      <c r="D274" s="2">
        <v>13656</v>
      </c>
      <c r="E274" s="2">
        <v>0</v>
      </c>
      <c r="F274" s="2">
        <v>405.89</v>
      </c>
      <c r="G274" s="2">
        <v>0</v>
      </c>
      <c r="H274" s="2">
        <v>1016</v>
      </c>
      <c r="I274" s="2">
        <v>684</v>
      </c>
      <c r="J274" s="2">
        <v>0</v>
      </c>
      <c r="K274" s="2">
        <v>0</v>
      </c>
      <c r="L274" s="2">
        <v>15740.08</v>
      </c>
      <c r="M274" s="2">
        <v>1896.53</v>
      </c>
      <c r="N274" s="2">
        <v>1570.44</v>
      </c>
      <c r="O274" s="2">
        <v>-0.39</v>
      </c>
      <c r="P274" s="2">
        <v>3466.58</v>
      </c>
      <c r="Q274" s="2">
        <v>12273.5</v>
      </c>
    </row>
    <row r="275" spans="1:17" x14ac:dyDescent="0.25">
      <c r="B275" s="4" t="s">
        <v>458</v>
      </c>
      <c r="C275" s="20" t="s">
        <v>459</v>
      </c>
      <c r="D275" s="2">
        <v>13656</v>
      </c>
      <c r="E275" s="2">
        <v>0</v>
      </c>
      <c r="F275" s="2">
        <v>0</v>
      </c>
      <c r="G275" s="2">
        <v>0</v>
      </c>
      <c r="H275" s="2">
        <v>1016</v>
      </c>
      <c r="I275" s="2">
        <v>685.1</v>
      </c>
      <c r="J275" s="2">
        <v>0</v>
      </c>
      <c r="K275" s="2">
        <v>0</v>
      </c>
      <c r="L275" s="2">
        <v>15357.1</v>
      </c>
      <c r="M275" s="2">
        <v>1858.08</v>
      </c>
      <c r="N275" s="2">
        <v>1570.44</v>
      </c>
      <c r="O275" s="2">
        <v>0.08</v>
      </c>
      <c r="P275" s="2">
        <v>3428.6</v>
      </c>
      <c r="Q275" s="2">
        <v>11928.5</v>
      </c>
    </row>
    <row r="276" spans="1:17" x14ac:dyDescent="0.25">
      <c r="B276" s="4" t="s">
        <v>460</v>
      </c>
      <c r="C276" s="20" t="s">
        <v>461</v>
      </c>
      <c r="D276" s="2">
        <v>13656</v>
      </c>
      <c r="E276" s="2">
        <v>910.4</v>
      </c>
      <c r="F276" s="2">
        <v>405.89</v>
      </c>
      <c r="G276" s="2">
        <v>0</v>
      </c>
      <c r="H276" s="2">
        <v>1016</v>
      </c>
      <c r="I276" s="2">
        <v>685.1</v>
      </c>
      <c r="J276" s="2">
        <v>0</v>
      </c>
      <c r="K276" s="2">
        <v>0</v>
      </c>
      <c r="L276" s="2">
        <v>16673.39</v>
      </c>
      <c r="M276" s="2">
        <v>2034.55</v>
      </c>
      <c r="N276" s="2">
        <v>1570.44</v>
      </c>
      <c r="O276" s="2">
        <v>-0.1</v>
      </c>
      <c r="P276" s="2">
        <v>3604.89</v>
      </c>
      <c r="Q276" s="2">
        <v>13068.5</v>
      </c>
    </row>
    <row r="277" spans="1:17" x14ac:dyDescent="0.25">
      <c r="B277" s="4" t="s">
        <v>536</v>
      </c>
      <c r="C277" s="20" t="s">
        <v>537</v>
      </c>
      <c r="D277" s="2">
        <v>13656</v>
      </c>
      <c r="E277" s="2">
        <v>0</v>
      </c>
      <c r="F277" s="2">
        <v>0</v>
      </c>
      <c r="G277" s="2">
        <v>0</v>
      </c>
      <c r="H277" s="2">
        <v>1016</v>
      </c>
      <c r="I277" s="2">
        <v>456</v>
      </c>
      <c r="J277" s="2">
        <v>0</v>
      </c>
      <c r="K277" s="2">
        <v>4552</v>
      </c>
      <c r="L277" s="2">
        <v>15111.88</v>
      </c>
      <c r="M277" s="2">
        <v>1805.7</v>
      </c>
      <c r="N277" s="2">
        <v>1568.59</v>
      </c>
      <c r="O277" s="2">
        <v>0.09</v>
      </c>
      <c r="P277" s="2">
        <v>3374.38</v>
      </c>
      <c r="Q277" s="2">
        <v>11737.5</v>
      </c>
    </row>
    <row r="278" spans="1:17" x14ac:dyDescent="0.25">
      <c r="B278" s="4" t="s">
        <v>462</v>
      </c>
      <c r="C278" s="20" t="s">
        <v>463</v>
      </c>
      <c r="D278" s="2">
        <v>13656</v>
      </c>
      <c r="E278" s="2">
        <v>910.4</v>
      </c>
      <c r="F278" s="2">
        <v>0</v>
      </c>
      <c r="G278" s="2">
        <v>0</v>
      </c>
      <c r="H278" s="2">
        <v>1016</v>
      </c>
      <c r="I278" s="2">
        <v>638.4</v>
      </c>
      <c r="J278" s="2">
        <v>0</v>
      </c>
      <c r="K278" s="2">
        <v>0</v>
      </c>
      <c r="L278" s="2">
        <v>16220.8</v>
      </c>
      <c r="M278" s="2">
        <v>1952.33</v>
      </c>
      <c r="N278" s="2">
        <v>1570.44</v>
      </c>
      <c r="O278" s="2">
        <v>0.03</v>
      </c>
      <c r="P278" s="2">
        <v>3522.8</v>
      </c>
      <c r="Q278" s="2">
        <v>12698</v>
      </c>
    </row>
    <row r="279" spans="1:17" x14ac:dyDescent="0.25">
      <c r="B279" s="4" t="s">
        <v>518</v>
      </c>
      <c r="C279" s="20" t="s">
        <v>519</v>
      </c>
      <c r="D279" s="2">
        <v>13656</v>
      </c>
      <c r="E279" s="2">
        <v>0</v>
      </c>
      <c r="F279" s="2">
        <v>0</v>
      </c>
      <c r="G279" s="2">
        <v>0</v>
      </c>
      <c r="H279" s="2">
        <v>1016</v>
      </c>
      <c r="I279" s="2">
        <v>638.4</v>
      </c>
      <c r="J279" s="2">
        <v>0</v>
      </c>
      <c r="K279" s="2">
        <v>0</v>
      </c>
      <c r="L279" s="2">
        <v>15310.4</v>
      </c>
      <c r="M279" s="2">
        <v>1848.1</v>
      </c>
      <c r="N279" s="2">
        <v>1570.44</v>
      </c>
      <c r="O279" s="2">
        <v>-0.14000000000000001</v>
      </c>
      <c r="P279" s="2">
        <v>3418.4</v>
      </c>
      <c r="Q279" s="2">
        <v>11892</v>
      </c>
    </row>
    <row r="280" spans="1:17" x14ac:dyDescent="0.25">
      <c r="B280" s="4" t="s">
        <v>464</v>
      </c>
      <c r="C280" s="20" t="s">
        <v>465</v>
      </c>
      <c r="D280" s="2">
        <v>13656</v>
      </c>
      <c r="E280" s="2">
        <v>0</v>
      </c>
      <c r="F280" s="2">
        <v>0</v>
      </c>
      <c r="G280" s="2">
        <v>0</v>
      </c>
      <c r="H280" s="2">
        <v>1016</v>
      </c>
      <c r="I280" s="2">
        <v>638.4</v>
      </c>
      <c r="J280" s="2">
        <v>0</v>
      </c>
      <c r="K280" s="2">
        <v>0</v>
      </c>
      <c r="L280" s="2">
        <v>15294.28</v>
      </c>
      <c r="M280" s="2">
        <v>1844.66</v>
      </c>
      <c r="N280" s="2">
        <v>1570.44</v>
      </c>
      <c r="O280" s="2">
        <v>-0.32</v>
      </c>
      <c r="P280" s="2">
        <v>3414.78</v>
      </c>
      <c r="Q280" s="2">
        <v>11879.5</v>
      </c>
    </row>
    <row r="281" spans="1:17" x14ac:dyDescent="0.25">
      <c r="B281" s="4" t="s">
        <v>466</v>
      </c>
      <c r="C281" s="20" t="s">
        <v>467</v>
      </c>
      <c r="D281" s="2">
        <v>13656</v>
      </c>
      <c r="E281" s="2">
        <v>910.4</v>
      </c>
      <c r="F281" s="2">
        <v>405.89</v>
      </c>
      <c r="G281" s="2">
        <v>0</v>
      </c>
      <c r="H281" s="2">
        <v>1016</v>
      </c>
      <c r="I281" s="2">
        <v>684</v>
      </c>
      <c r="J281" s="2">
        <v>0</v>
      </c>
      <c r="K281" s="2">
        <v>0</v>
      </c>
      <c r="L281" s="2">
        <v>16672.29</v>
      </c>
      <c r="M281" s="2">
        <v>2005.42</v>
      </c>
      <c r="N281" s="2">
        <v>1570.44</v>
      </c>
      <c r="O281" s="2">
        <v>-7.0000000000000007E-2</v>
      </c>
      <c r="P281" s="2">
        <v>3575.79</v>
      </c>
      <c r="Q281" s="2">
        <v>13096.5</v>
      </c>
    </row>
    <row r="282" spans="1:17" x14ac:dyDescent="0.25">
      <c r="B282" s="4" t="s">
        <v>136</v>
      </c>
      <c r="C282" s="20" t="s">
        <v>137</v>
      </c>
      <c r="D282" s="2">
        <v>13656</v>
      </c>
      <c r="E282" s="2">
        <v>0</v>
      </c>
      <c r="F282" s="2">
        <v>0</v>
      </c>
      <c r="G282" s="2">
        <v>0</v>
      </c>
      <c r="H282" s="2">
        <v>1016</v>
      </c>
      <c r="I282" s="2">
        <v>684</v>
      </c>
      <c r="J282" s="2">
        <v>0</v>
      </c>
      <c r="K282" s="2">
        <v>0</v>
      </c>
      <c r="L282" s="2">
        <v>15356</v>
      </c>
      <c r="M282" s="2">
        <v>1857.84</v>
      </c>
      <c r="N282" s="2">
        <v>1570.44</v>
      </c>
      <c r="O282" s="2">
        <v>0.22</v>
      </c>
      <c r="P282" s="2">
        <v>3428.5</v>
      </c>
      <c r="Q282" s="2">
        <v>11927.5</v>
      </c>
    </row>
    <row r="283" spans="1:17" x14ac:dyDescent="0.25">
      <c r="B283" s="4" t="s">
        <v>468</v>
      </c>
      <c r="C283" s="20" t="s">
        <v>469</v>
      </c>
      <c r="D283" s="2">
        <v>13656</v>
      </c>
      <c r="E283" s="2">
        <v>910.4</v>
      </c>
      <c r="F283" s="2">
        <v>0</v>
      </c>
      <c r="G283" s="2">
        <v>0</v>
      </c>
      <c r="H283" s="2">
        <v>1016</v>
      </c>
      <c r="I283" s="2">
        <v>684</v>
      </c>
      <c r="J283" s="2">
        <v>0</v>
      </c>
      <c r="K283" s="2">
        <v>0</v>
      </c>
      <c r="L283" s="2">
        <v>16266.4</v>
      </c>
      <c r="M283" s="2">
        <v>1962.07</v>
      </c>
      <c r="N283" s="2">
        <v>1570.44</v>
      </c>
      <c r="O283" s="2">
        <v>0.39</v>
      </c>
      <c r="P283" s="2">
        <v>3532.9</v>
      </c>
      <c r="Q283" s="2">
        <v>12733.5</v>
      </c>
    </row>
    <row r="284" spans="1:17" x14ac:dyDescent="0.25">
      <c r="B284" s="4" t="s">
        <v>570</v>
      </c>
      <c r="C284" s="20" t="s">
        <v>571</v>
      </c>
      <c r="D284" s="2">
        <v>13656</v>
      </c>
      <c r="E284" s="2">
        <v>0</v>
      </c>
      <c r="F284" s="2">
        <v>0</v>
      </c>
      <c r="G284" s="2">
        <v>0</v>
      </c>
      <c r="H284" s="2">
        <v>1016</v>
      </c>
      <c r="I284" s="2">
        <v>684</v>
      </c>
      <c r="J284" s="2">
        <v>0</v>
      </c>
      <c r="K284" s="2">
        <v>0</v>
      </c>
      <c r="L284" s="2">
        <v>15356</v>
      </c>
      <c r="M284" s="2">
        <v>1857.84</v>
      </c>
      <c r="N284" s="2">
        <v>1570.44</v>
      </c>
      <c r="O284" s="2">
        <v>-0.28000000000000003</v>
      </c>
      <c r="P284" s="2">
        <v>3428</v>
      </c>
      <c r="Q284" s="2">
        <v>11928</v>
      </c>
    </row>
    <row r="285" spans="1:17" x14ac:dyDescent="0.25">
      <c r="B285" s="4" t="s">
        <v>470</v>
      </c>
      <c r="C285" s="20" t="s">
        <v>471</v>
      </c>
      <c r="D285" s="2">
        <v>13656</v>
      </c>
      <c r="E285" s="2">
        <v>910.4</v>
      </c>
      <c r="F285" s="2">
        <v>0</v>
      </c>
      <c r="G285" s="2">
        <v>0</v>
      </c>
      <c r="H285" s="2">
        <v>1016</v>
      </c>
      <c r="I285" s="2">
        <v>684</v>
      </c>
      <c r="J285" s="2">
        <v>0</v>
      </c>
      <c r="K285" s="2">
        <v>4552</v>
      </c>
      <c r="L285" s="2">
        <v>20818.400000000001</v>
      </c>
      <c r="M285" s="2">
        <v>2934.38</v>
      </c>
      <c r="N285" s="2">
        <v>1570.44</v>
      </c>
      <c r="O285" s="2">
        <v>0.08</v>
      </c>
      <c r="P285" s="2">
        <v>4504.8999999999996</v>
      </c>
      <c r="Q285" s="2">
        <v>16313.5</v>
      </c>
    </row>
    <row r="286" spans="1:17" x14ac:dyDescent="0.25">
      <c r="B286" s="4" t="s">
        <v>472</v>
      </c>
      <c r="C286" s="20" t="s">
        <v>473</v>
      </c>
      <c r="D286" s="2">
        <v>13656</v>
      </c>
      <c r="E286" s="2">
        <v>910.4</v>
      </c>
      <c r="F286" s="2">
        <v>0</v>
      </c>
      <c r="G286" s="2">
        <v>0</v>
      </c>
      <c r="H286" s="2">
        <v>1016</v>
      </c>
      <c r="I286" s="2">
        <v>684</v>
      </c>
      <c r="J286" s="2">
        <v>0</v>
      </c>
      <c r="K286" s="2">
        <v>2731.2</v>
      </c>
      <c r="L286" s="2">
        <v>18997.599999999999</v>
      </c>
      <c r="M286" s="2">
        <v>2545.4499999999998</v>
      </c>
      <c r="N286" s="2">
        <v>1570.44</v>
      </c>
      <c r="O286" s="2">
        <v>0.21</v>
      </c>
      <c r="P286" s="2">
        <v>4116.1000000000004</v>
      </c>
      <c r="Q286" s="2">
        <v>14881.5</v>
      </c>
    </row>
    <row r="287" spans="1:17" x14ac:dyDescent="0.25">
      <c r="A287" s="26"/>
      <c r="B287" s="11" t="s">
        <v>538</v>
      </c>
      <c r="C287" s="26"/>
      <c r="D287" s="26" t="s">
        <v>39</v>
      </c>
      <c r="E287" s="26" t="s">
        <v>39</v>
      </c>
      <c r="F287" s="26" t="s">
        <v>39</v>
      </c>
      <c r="G287" s="26" t="s">
        <v>39</v>
      </c>
      <c r="H287" s="26" t="s">
        <v>39</v>
      </c>
      <c r="I287" s="26" t="s">
        <v>39</v>
      </c>
      <c r="J287" s="26" t="s">
        <v>39</v>
      </c>
      <c r="K287" s="2">
        <v>0</v>
      </c>
      <c r="L287" s="26" t="s">
        <v>39</v>
      </c>
      <c r="M287" s="26" t="s">
        <v>39</v>
      </c>
      <c r="N287" s="26" t="s">
        <v>39</v>
      </c>
      <c r="O287" s="2">
        <v>0</v>
      </c>
      <c r="P287" s="26" t="s">
        <v>39</v>
      </c>
      <c r="Q287" s="26" t="s">
        <v>39</v>
      </c>
    </row>
    <row r="288" spans="1:17" x14ac:dyDescent="0.25">
      <c r="D288" s="15"/>
      <c r="E288" s="15">
        <v>11835.2</v>
      </c>
      <c r="F288" s="15">
        <v>1488.26</v>
      </c>
      <c r="G288" s="15">
        <v>1200</v>
      </c>
      <c r="H288" s="15">
        <v>39094</v>
      </c>
      <c r="I288" s="15">
        <v>25206.400000000001</v>
      </c>
      <c r="J288" s="15">
        <v>6093.1</v>
      </c>
      <c r="K288" s="2">
        <v>23670.400000000001</v>
      </c>
      <c r="L288" s="15">
        <v>627198.31999999995</v>
      </c>
      <c r="M288" s="15">
        <v>75826.73</v>
      </c>
      <c r="N288" s="15">
        <v>61610.57</v>
      </c>
      <c r="O288" s="2">
        <v>74929.52</v>
      </c>
      <c r="P288" s="15">
        <v>212366.82</v>
      </c>
      <c r="Q288" s="15">
        <v>414831.5</v>
      </c>
    </row>
    <row r="289" spans="1:17" x14ac:dyDescent="0.25">
      <c r="K289" s="2">
        <v>0</v>
      </c>
      <c r="O289" s="2">
        <v>0</v>
      </c>
    </row>
    <row r="290" spans="1:17" x14ac:dyDescent="0.25">
      <c r="B290" s="10" t="s">
        <v>490</v>
      </c>
      <c r="K290" s="2">
        <v>0</v>
      </c>
      <c r="O290" s="2">
        <v>0</v>
      </c>
    </row>
    <row r="291" spans="1:17" x14ac:dyDescent="0.25">
      <c r="B291" s="4" t="s">
        <v>491</v>
      </c>
      <c r="C291" s="20" t="s">
        <v>492</v>
      </c>
      <c r="D291" s="2">
        <v>29713.8</v>
      </c>
      <c r="E291" s="2">
        <v>0</v>
      </c>
      <c r="F291" s="2">
        <v>0</v>
      </c>
      <c r="G291" s="2">
        <v>0</v>
      </c>
      <c r="H291" s="2">
        <v>1074.48</v>
      </c>
      <c r="I291" s="2">
        <v>723.8</v>
      </c>
      <c r="J291" s="2">
        <v>0</v>
      </c>
      <c r="K291" s="2">
        <v>0</v>
      </c>
      <c r="L291" s="2">
        <v>31512.080000000002</v>
      </c>
      <c r="M291" s="2">
        <v>5414.16</v>
      </c>
      <c r="N291" s="2">
        <v>3417.08</v>
      </c>
      <c r="O291" s="2">
        <v>-0.16</v>
      </c>
      <c r="P291" s="2">
        <v>8831.08</v>
      </c>
      <c r="Q291" s="2">
        <v>22681</v>
      </c>
    </row>
    <row r="292" spans="1:17" x14ac:dyDescent="0.25">
      <c r="A292" s="26"/>
      <c r="B292" s="11" t="s">
        <v>538</v>
      </c>
      <c r="C292" s="26"/>
      <c r="D292" s="26" t="s">
        <v>39</v>
      </c>
      <c r="E292" s="26" t="s">
        <v>39</v>
      </c>
      <c r="F292" s="26" t="s">
        <v>39</v>
      </c>
      <c r="G292" s="26" t="s">
        <v>39</v>
      </c>
      <c r="H292" s="26" t="s">
        <v>39</v>
      </c>
      <c r="I292" s="26" t="s">
        <v>39</v>
      </c>
      <c r="J292" s="26" t="s">
        <v>39</v>
      </c>
      <c r="K292" s="2">
        <v>0</v>
      </c>
      <c r="L292" s="26" t="s">
        <v>39</v>
      </c>
      <c r="M292" s="26" t="s">
        <v>39</v>
      </c>
      <c r="N292" s="26" t="s">
        <v>39</v>
      </c>
      <c r="O292" s="2">
        <v>0</v>
      </c>
      <c r="P292" s="26" t="s">
        <v>39</v>
      </c>
      <c r="Q292" s="26" t="s">
        <v>39</v>
      </c>
    </row>
    <row r="293" spans="1:17" x14ac:dyDescent="0.25">
      <c r="D293" s="15"/>
      <c r="E293" s="15">
        <v>0</v>
      </c>
      <c r="F293" s="15">
        <v>0</v>
      </c>
      <c r="G293" s="15">
        <v>0</v>
      </c>
      <c r="H293" s="15">
        <v>1074.48</v>
      </c>
      <c r="I293" s="15">
        <v>723.8</v>
      </c>
      <c r="J293" s="15">
        <v>0</v>
      </c>
      <c r="K293" s="2">
        <v>0</v>
      </c>
      <c r="L293" s="15">
        <v>31512.080000000002</v>
      </c>
      <c r="M293" s="15">
        <v>5414.16</v>
      </c>
      <c r="N293" s="15">
        <v>3417.08</v>
      </c>
      <c r="O293" s="2">
        <v>-0.16</v>
      </c>
      <c r="P293" s="15">
        <v>8831.08</v>
      </c>
      <c r="Q293" s="15">
        <v>22681</v>
      </c>
    </row>
    <row r="295" spans="1:17" x14ac:dyDescent="0.25">
      <c r="A295" s="26"/>
      <c r="B295" s="14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</row>
    <row r="296" spans="1:17" x14ac:dyDescent="0.25">
      <c r="B296" s="11"/>
      <c r="D296" s="15"/>
      <c r="E296" s="15"/>
      <c r="F296" s="15"/>
      <c r="G296" s="15"/>
      <c r="H296" s="15"/>
      <c r="I296" s="15"/>
      <c r="J296" s="15"/>
      <c r="K296" s="15"/>
      <c r="L296" s="15"/>
      <c r="M296" s="35"/>
      <c r="N296" s="15"/>
      <c r="O296" s="15"/>
      <c r="P296" s="15"/>
      <c r="Q296" s="15"/>
    </row>
    <row r="298" spans="1:17" x14ac:dyDescent="0.25">
      <c r="D298" s="20" t="s">
        <v>0</v>
      </c>
      <c r="E298" s="20" t="s">
        <v>0</v>
      </c>
      <c r="F298" s="20" t="s">
        <v>0</v>
      </c>
      <c r="G298" s="20" t="s">
        <v>0</v>
      </c>
      <c r="H298" s="20" t="s">
        <v>0</v>
      </c>
      <c r="I298" s="20" t="s">
        <v>0</v>
      </c>
      <c r="J298" s="20" t="s">
        <v>0</v>
      </c>
      <c r="K298" s="20" t="s">
        <v>0</v>
      </c>
      <c r="L298" s="20" t="s">
        <v>0</v>
      </c>
      <c r="M298" s="20" t="s">
        <v>0</v>
      </c>
      <c r="N298" s="20" t="s">
        <v>0</v>
      </c>
      <c r="O298" s="20" t="s">
        <v>0</v>
      </c>
      <c r="P298" s="20" t="s">
        <v>0</v>
      </c>
      <c r="Q298" s="20" t="s">
        <v>0</v>
      </c>
    </row>
    <row r="299" spans="1:17" x14ac:dyDescent="0.25">
      <c r="B299" s="4" t="s">
        <v>0</v>
      </c>
      <c r="C299" s="20" t="s">
        <v>0</v>
      </c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</row>
  </sheetData>
  <mergeCells count="4">
    <mergeCell ref="C1:G1"/>
    <mergeCell ref="C2:G2"/>
    <mergeCell ref="C3:G3"/>
    <mergeCell ref="C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4"/>
  <sheetViews>
    <sheetView workbookViewId="0">
      <selection activeCell="B10" sqref="B10"/>
    </sheetView>
  </sheetViews>
  <sheetFormatPr baseColWidth="10" defaultRowHeight="11.25" x14ac:dyDescent="0.2"/>
  <cols>
    <col min="1" max="1" width="8" style="4" customWidth="1"/>
    <col min="2" max="2" width="27.140625" style="2" customWidth="1"/>
    <col min="3" max="14" width="15" style="2" bestFit="1" customWidth="1"/>
    <col min="15" max="16384" width="11.42578125" style="2"/>
  </cols>
  <sheetData>
    <row r="1" spans="1:14" ht="15" x14ac:dyDescent="0.25">
      <c r="A1" s="1"/>
      <c r="B1" s="42" t="s">
        <v>0</v>
      </c>
      <c r="C1" s="37"/>
      <c r="D1" s="37"/>
      <c r="E1" s="37"/>
      <c r="F1" s="37"/>
    </row>
    <row r="2" spans="1:14" ht="18" customHeight="1" x14ac:dyDescent="0.2">
      <c r="A2" s="3"/>
      <c r="B2" s="43" t="s">
        <v>1</v>
      </c>
      <c r="C2" s="43"/>
      <c r="D2" s="43"/>
      <c r="E2" s="43"/>
      <c r="F2" s="43"/>
      <c r="G2" s="43"/>
      <c r="H2" s="43"/>
    </row>
    <row r="3" spans="1:14" ht="15.75" customHeight="1" x14ac:dyDescent="0.25">
      <c r="B3" s="44" t="s">
        <v>556</v>
      </c>
      <c r="C3" s="44"/>
      <c r="D3" s="44"/>
      <c r="E3" s="44"/>
      <c r="F3" s="44"/>
      <c r="G3" s="44"/>
      <c r="H3" s="44"/>
    </row>
    <row r="4" spans="1:14" ht="15" customHeight="1" x14ac:dyDescent="0.2">
      <c r="B4" s="45" t="s">
        <v>557</v>
      </c>
      <c r="C4" s="45"/>
      <c r="D4" s="45"/>
      <c r="E4" s="45"/>
      <c r="F4" s="45"/>
      <c r="G4" s="45"/>
      <c r="H4" s="45"/>
    </row>
    <row r="6" spans="1:14" s="9" customFormat="1" ht="23.25" thickBo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  <c r="I6" s="7" t="s">
        <v>12</v>
      </c>
      <c r="J6" s="6" t="s">
        <v>13</v>
      </c>
      <c r="K6" s="6" t="s">
        <v>14</v>
      </c>
      <c r="L6" s="7" t="s">
        <v>15</v>
      </c>
      <c r="M6" s="7" t="s">
        <v>16</v>
      </c>
      <c r="N6" s="8" t="s">
        <v>17</v>
      </c>
    </row>
    <row r="7" spans="1:14" ht="12" thickTop="1" x14ac:dyDescent="0.2"/>
    <row r="9" spans="1:14" x14ac:dyDescent="0.2">
      <c r="A9" s="10" t="s">
        <v>18</v>
      </c>
    </row>
    <row r="10" spans="1:14" x14ac:dyDescent="0.2">
      <c r="A10" s="4" t="s">
        <v>532</v>
      </c>
      <c r="B10" s="2" t="s">
        <v>533</v>
      </c>
      <c r="C10" s="13">
        <v>10715</v>
      </c>
      <c r="D10" s="2">
        <v>200</v>
      </c>
      <c r="E10" s="2">
        <v>719</v>
      </c>
      <c r="F10" s="2">
        <v>497</v>
      </c>
      <c r="G10" s="2">
        <v>708.5</v>
      </c>
      <c r="H10" s="2">
        <v>0</v>
      </c>
      <c r="I10" s="2">
        <v>12839.5</v>
      </c>
      <c r="J10" s="2">
        <v>1332.98</v>
      </c>
      <c r="K10" s="2">
        <v>1232.28</v>
      </c>
      <c r="L10" s="2">
        <v>1999.7399999999998</v>
      </c>
      <c r="M10" s="2">
        <v>4565</v>
      </c>
      <c r="N10" s="2">
        <v>8274.5</v>
      </c>
    </row>
    <row r="11" spans="1:14" x14ac:dyDescent="0.2">
      <c r="A11" s="4" t="s">
        <v>19</v>
      </c>
      <c r="B11" s="2" t="s">
        <v>20</v>
      </c>
      <c r="C11" s="13">
        <v>11500</v>
      </c>
      <c r="D11" s="2">
        <v>200</v>
      </c>
      <c r="E11" s="2">
        <v>820</v>
      </c>
      <c r="F11" s="2">
        <v>510</v>
      </c>
      <c r="G11" s="2">
        <v>283.39999999999998</v>
      </c>
      <c r="H11" s="2">
        <v>0</v>
      </c>
      <c r="I11" s="2">
        <v>13313.4</v>
      </c>
      <c r="J11" s="2">
        <v>1422.92</v>
      </c>
      <c r="K11" s="2">
        <v>1322.38</v>
      </c>
      <c r="L11" s="2">
        <v>0.59999999999854481</v>
      </c>
      <c r="M11" s="2">
        <v>2745.8999999999987</v>
      </c>
      <c r="N11" s="2">
        <v>10567.5</v>
      </c>
    </row>
    <row r="12" spans="1:14" x14ac:dyDescent="0.2">
      <c r="A12" s="4" t="s">
        <v>23</v>
      </c>
      <c r="B12" s="2" t="s">
        <v>24</v>
      </c>
      <c r="C12" s="13">
        <v>11500</v>
      </c>
      <c r="D12" s="2">
        <v>0</v>
      </c>
      <c r="E12" s="2">
        <v>825</v>
      </c>
      <c r="F12" s="2">
        <v>517</v>
      </c>
      <c r="G12" s="2">
        <v>0</v>
      </c>
      <c r="H12" s="2">
        <v>0</v>
      </c>
      <c r="I12" s="2">
        <v>12842</v>
      </c>
      <c r="J12" s="2">
        <v>1321.96</v>
      </c>
      <c r="K12" s="2">
        <v>1277.98</v>
      </c>
      <c r="L12" s="2">
        <v>713.55999999999949</v>
      </c>
      <c r="M12" s="2">
        <v>3313.4999999999995</v>
      </c>
      <c r="N12" s="2">
        <v>9528.5</v>
      </c>
    </row>
    <row r="13" spans="1:14" x14ac:dyDescent="0.2">
      <c r="A13" s="4" t="s">
        <v>502</v>
      </c>
      <c r="B13" s="2" t="s">
        <v>503</v>
      </c>
      <c r="C13" s="13">
        <v>11500</v>
      </c>
      <c r="D13" s="2">
        <v>400</v>
      </c>
      <c r="E13" s="2">
        <v>820</v>
      </c>
      <c r="F13" s="2">
        <v>510</v>
      </c>
      <c r="G13" s="2">
        <v>0</v>
      </c>
      <c r="H13" s="2">
        <v>0</v>
      </c>
      <c r="I13" s="2">
        <v>13230</v>
      </c>
      <c r="J13" s="2">
        <v>1403.52</v>
      </c>
      <c r="K13" s="2">
        <v>1322.38</v>
      </c>
      <c r="L13" s="2">
        <v>1590.6000000000004</v>
      </c>
      <c r="M13" s="2">
        <v>4316.5</v>
      </c>
      <c r="N13" s="2">
        <v>8913.5</v>
      </c>
    </row>
    <row r="14" spans="1:14" x14ac:dyDescent="0.2">
      <c r="A14" s="4" t="s">
        <v>25</v>
      </c>
      <c r="B14" s="2" t="s">
        <v>26</v>
      </c>
      <c r="C14" s="13">
        <v>11500</v>
      </c>
      <c r="D14" s="2">
        <v>0</v>
      </c>
      <c r="E14" s="2">
        <v>820</v>
      </c>
      <c r="F14" s="2">
        <v>510</v>
      </c>
      <c r="G14" s="2">
        <v>0</v>
      </c>
      <c r="H14" s="2">
        <v>0</v>
      </c>
      <c r="I14" s="2">
        <v>12830</v>
      </c>
      <c r="J14" s="2">
        <v>1331.02</v>
      </c>
      <c r="K14" s="2">
        <v>1322.38</v>
      </c>
      <c r="L14" s="2">
        <v>1.1000000000003638</v>
      </c>
      <c r="M14" s="2">
        <v>2654.5000000000005</v>
      </c>
      <c r="N14" s="2">
        <v>10175.5</v>
      </c>
    </row>
    <row r="15" spans="1:14" x14ac:dyDescent="0.2">
      <c r="A15" s="4" t="s">
        <v>524</v>
      </c>
      <c r="B15" s="2" t="s">
        <v>525</v>
      </c>
      <c r="C15" s="13">
        <v>39022.800000000003</v>
      </c>
      <c r="D15" s="2">
        <v>0</v>
      </c>
      <c r="E15" s="2">
        <v>3616</v>
      </c>
      <c r="F15" s="2">
        <v>2598</v>
      </c>
      <c r="G15" s="2">
        <v>0</v>
      </c>
      <c r="H15" s="2">
        <v>0</v>
      </c>
      <c r="I15" s="2">
        <v>45236.800000000003</v>
      </c>
      <c r="J15" s="2">
        <v>8853.4</v>
      </c>
      <c r="K15" s="2">
        <v>4487.62</v>
      </c>
      <c r="L15" s="2">
        <v>5598.2800000000025</v>
      </c>
      <c r="M15" s="2">
        <v>18939.300000000003</v>
      </c>
      <c r="N15" s="2">
        <v>26297.5</v>
      </c>
    </row>
    <row r="16" spans="1:14" x14ac:dyDescent="0.2">
      <c r="A16" s="4" t="s">
        <v>27</v>
      </c>
      <c r="B16" s="2" t="s">
        <v>28</v>
      </c>
      <c r="C16" s="13">
        <v>29714</v>
      </c>
      <c r="D16" s="2">
        <v>0</v>
      </c>
      <c r="E16" s="2">
        <v>1074.3800000000001</v>
      </c>
      <c r="F16" s="2">
        <v>723.8</v>
      </c>
      <c r="G16" s="2">
        <v>0</v>
      </c>
      <c r="H16" s="2">
        <v>17380</v>
      </c>
      <c r="I16" s="2">
        <v>48892.18</v>
      </c>
      <c r="J16" s="2">
        <v>5414.14</v>
      </c>
      <c r="K16" s="2">
        <v>3417.08</v>
      </c>
      <c r="L16" s="2">
        <v>6258.9599999999991</v>
      </c>
      <c r="M16" s="2">
        <v>15090.18</v>
      </c>
      <c r="N16" s="2">
        <v>33802</v>
      </c>
    </row>
    <row r="17" spans="1:14" x14ac:dyDescent="0.2">
      <c r="A17" s="4" t="s">
        <v>544</v>
      </c>
      <c r="B17" s="2" t="s">
        <v>545</v>
      </c>
      <c r="C17" s="2">
        <v>20272</v>
      </c>
      <c r="D17" s="2">
        <v>0</v>
      </c>
      <c r="E17" s="2">
        <v>1206</v>
      </c>
      <c r="F17" s="2">
        <v>975</v>
      </c>
      <c r="G17" s="2">
        <v>0</v>
      </c>
      <c r="H17" s="2">
        <v>0</v>
      </c>
      <c r="I17" s="2">
        <v>22453</v>
      </c>
      <c r="J17" s="2">
        <v>3373.8</v>
      </c>
      <c r="K17" s="2">
        <v>2331.3000000000002</v>
      </c>
      <c r="L17" s="2">
        <v>1111.9000000000015</v>
      </c>
      <c r="M17" s="2">
        <v>6817.0000000000018</v>
      </c>
      <c r="N17" s="2">
        <v>15636</v>
      </c>
    </row>
    <row r="18" spans="1:14" x14ac:dyDescent="0.2">
      <c r="A18" s="4" t="s">
        <v>546</v>
      </c>
      <c r="B18" s="2" t="s">
        <v>547</v>
      </c>
      <c r="C18" s="2">
        <v>12197</v>
      </c>
      <c r="D18" s="2">
        <v>200</v>
      </c>
      <c r="E18" s="2">
        <v>815</v>
      </c>
      <c r="F18" s="2">
        <v>716</v>
      </c>
      <c r="G18" s="2">
        <v>0</v>
      </c>
      <c r="H18" s="2">
        <v>0</v>
      </c>
      <c r="I18" s="2">
        <v>13928</v>
      </c>
      <c r="J18" s="2">
        <v>1552.78</v>
      </c>
      <c r="K18" s="2">
        <v>1402.64</v>
      </c>
      <c r="L18" s="2">
        <v>0.57999999999992724</v>
      </c>
      <c r="M18" s="2">
        <v>2956</v>
      </c>
      <c r="N18" s="2">
        <v>10972</v>
      </c>
    </row>
    <row r="19" spans="1:14" s="12" customFormat="1" x14ac:dyDescent="0.2">
      <c r="A19" s="11"/>
      <c r="C19" s="12" t="s">
        <v>39</v>
      </c>
      <c r="D19" s="12" t="s">
        <v>39</v>
      </c>
      <c r="E19" s="12" t="s">
        <v>39</v>
      </c>
      <c r="F19" s="12" t="s">
        <v>39</v>
      </c>
      <c r="G19" s="12" t="s">
        <v>39</v>
      </c>
      <c r="H19" s="12" t="s">
        <v>39</v>
      </c>
      <c r="I19" s="12" t="s">
        <v>39</v>
      </c>
      <c r="J19" s="12" t="s">
        <v>39</v>
      </c>
      <c r="K19" s="12" t="s">
        <v>39</v>
      </c>
      <c r="L19" s="12" t="s">
        <v>39</v>
      </c>
      <c r="M19" s="12" t="s">
        <v>39</v>
      </c>
      <c r="N19" s="12" t="s">
        <v>39</v>
      </c>
    </row>
    <row r="21" spans="1:14" x14ac:dyDescent="0.2">
      <c r="A21" s="10" t="s">
        <v>40</v>
      </c>
    </row>
    <row r="22" spans="1:14" x14ac:dyDescent="0.2">
      <c r="A22" s="4" t="s">
        <v>101</v>
      </c>
      <c r="B22" s="2" t="s">
        <v>102</v>
      </c>
      <c r="C22" s="2">
        <v>11756</v>
      </c>
      <c r="D22" s="2">
        <v>0</v>
      </c>
      <c r="E22" s="2">
        <v>846</v>
      </c>
      <c r="F22" s="2">
        <v>610</v>
      </c>
      <c r="G22" s="2">
        <v>850.2</v>
      </c>
      <c r="H22" s="2">
        <v>0</v>
      </c>
      <c r="I22" s="2">
        <v>14062.2</v>
      </c>
      <c r="J22" s="2">
        <v>1581.5</v>
      </c>
      <c r="K22" s="2">
        <v>1350.48</v>
      </c>
      <c r="L22" s="2">
        <v>0.22000000000116415</v>
      </c>
      <c r="M22" s="2">
        <v>2932.2000000000012</v>
      </c>
      <c r="N22" s="2">
        <v>11130</v>
      </c>
    </row>
    <row r="23" spans="1:14" x14ac:dyDescent="0.2">
      <c r="A23" s="4" t="s">
        <v>41</v>
      </c>
      <c r="B23" s="2" t="s">
        <v>42</v>
      </c>
      <c r="C23" s="13">
        <v>10205</v>
      </c>
      <c r="D23" s="2">
        <v>400</v>
      </c>
      <c r="E23" s="2">
        <v>707</v>
      </c>
      <c r="F23" s="2">
        <v>484</v>
      </c>
      <c r="G23" s="2">
        <v>738.5</v>
      </c>
      <c r="H23" s="2">
        <v>0</v>
      </c>
      <c r="I23" s="2">
        <v>12534.5</v>
      </c>
      <c r="J23" s="2">
        <v>1278.26</v>
      </c>
      <c r="K23" s="2">
        <v>1173.58</v>
      </c>
      <c r="L23" s="2">
        <v>201.65999999999985</v>
      </c>
      <c r="M23" s="2">
        <v>2653.5</v>
      </c>
      <c r="N23" s="2">
        <v>9881</v>
      </c>
    </row>
    <row r="24" spans="1:14" x14ac:dyDescent="0.2">
      <c r="A24" s="4" t="s">
        <v>43</v>
      </c>
      <c r="B24" s="2" t="s">
        <v>44</v>
      </c>
      <c r="C24" s="13">
        <v>11500</v>
      </c>
      <c r="D24" s="2">
        <v>200</v>
      </c>
      <c r="E24" s="2">
        <v>820</v>
      </c>
      <c r="F24" s="2">
        <v>510</v>
      </c>
      <c r="G24" s="2">
        <v>566.79999999999995</v>
      </c>
      <c r="H24" s="2">
        <v>0</v>
      </c>
      <c r="I24" s="2">
        <v>13596.8</v>
      </c>
      <c r="J24" s="2">
        <v>1481.86</v>
      </c>
      <c r="K24" s="2">
        <v>1322.38</v>
      </c>
      <c r="L24" s="2">
        <v>4737.0599999999995</v>
      </c>
      <c r="M24" s="2">
        <v>7541.2999999999993</v>
      </c>
      <c r="N24" s="2">
        <v>6055.5</v>
      </c>
    </row>
    <row r="25" spans="1:14" x14ac:dyDescent="0.2">
      <c r="A25" s="4" t="s">
        <v>45</v>
      </c>
      <c r="B25" s="2" t="s">
        <v>46</v>
      </c>
      <c r="C25" s="13">
        <v>9029</v>
      </c>
      <c r="D25" s="2">
        <v>400</v>
      </c>
      <c r="E25" s="2">
        <v>601</v>
      </c>
      <c r="F25" s="2">
        <v>361</v>
      </c>
      <c r="G25" s="2">
        <v>425.1</v>
      </c>
      <c r="H25" s="2">
        <v>0</v>
      </c>
      <c r="I25" s="2">
        <v>10816.1</v>
      </c>
      <c r="J25" s="2">
        <v>974.34</v>
      </c>
      <c r="K25" s="2">
        <v>1038.28</v>
      </c>
      <c r="L25" s="2">
        <v>3961.9799999999996</v>
      </c>
      <c r="M25" s="2">
        <v>5974.5999999999995</v>
      </c>
      <c r="N25" s="2">
        <v>4841.5</v>
      </c>
    </row>
    <row r="26" spans="1:14" x14ac:dyDescent="0.2">
      <c r="A26" s="4" t="s">
        <v>47</v>
      </c>
      <c r="B26" s="2" t="s">
        <v>48</v>
      </c>
      <c r="C26" s="13">
        <v>10205</v>
      </c>
      <c r="D26" s="2">
        <v>400</v>
      </c>
      <c r="E26" s="2">
        <v>707.1</v>
      </c>
      <c r="F26" s="2">
        <v>484.2</v>
      </c>
      <c r="G26" s="2">
        <v>0</v>
      </c>
      <c r="H26" s="2">
        <v>2607.9699999999998</v>
      </c>
      <c r="I26" s="2">
        <v>14404.27</v>
      </c>
      <c r="J26" s="2">
        <v>1498.34</v>
      </c>
      <c r="K26" s="2">
        <v>1209.05</v>
      </c>
      <c r="L26" s="2">
        <v>-0.11999999999898137</v>
      </c>
      <c r="M26" s="2">
        <v>2707.2700000000009</v>
      </c>
      <c r="N26" s="2">
        <v>11697</v>
      </c>
    </row>
    <row r="27" spans="1:14" s="12" customFormat="1" x14ac:dyDescent="0.2">
      <c r="A27" s="11"/>
      <c r="C27" s="12" t="s">
        <v>39</v>
      </c>
      <c r="D27" s="12" t="s">
        <v>39</v>
      </c>
      <c r="E27" s="12" t="s">
        <v>39</v>
      </c>
      <c r="F27" s="12" t="s">
        <v>39</v>
      </c>
      <c r="G27" s="12" t="s">
        <v>39</v>
      </c>
      <c r="H27" s="12" t="s">
        <v>39</v>
      </c>
      <c r="I27" s="12" t="s">
        <v>39</v>
      </c>
      <c r="J27" s="12" t="s">
        <v>39</v>
      </c>
      <c r="K27" s="12" t="s">
        <v>39</v>
      </c>
      <c r="L27" s="12" t="s">
        <v>39</v>
      </c>
      <c r="M27" s="12" t="s">
        <v>39</v>
      </c>
      <c r="N27" s="12" t="s">
        <v>39</v>
      </c>
    </row>
    <row r="29" spans="1:14" x14ac:dyDescent="0.2">
      <c r="A29" s="10" t="s">
        <v>49</v>
      </c>
    </row>
    <row r="30" spans="1:14" x14ac:dyDescent="0.2">
      <c r="A30" s="4" t="s">
        <v>50</v>
      </c>
      <c r="B30" s="2" t="s">
        <v>51</v>
      </c>
      <c r="C30" s="2">
        <v>8606</v>
      </c>
      <c r="D30" s="2">
        <v>0</v>
      </c>
      <c r="E30" s="2">
        <v>603</v>
      </c>
      <c r="F30" s="2">
        <v>378</v>
      </c>
      <c r="G30" s="2">
        <v>850.2</v>
      </c>
      <c r="H30" s="2">
        <v>0</v>
      </c>
      <c r="I30" s="2">
        <v>10437.200000000001</v>
      </c>
      <c r="J30" s="2">
        <v>913.86</v>
      </c>
      <c r="K30" s="2">
        <v>989.74</v>
      </c>
      <c r="L30" s="2">
        <v>-0.3999999999996362</v>
      </c>
      <c r="M30" s="2">
        <v>1903.2000000000003</v>
      </c>
      <c r="N30" s="2">
        <v>8534</v>
      </c>
    </row>
    <row r="31" spans="1:14" x14ac:dyDescent="0.2">
      <c r="A31" s="4" t="s">
        <v>52</v>
      </c>
      <c r="B31" s="2" t="s">
        <v>53</v>
      </c>
      <c r="C31" s="2">
        <v>12266</v>
      </c>
      <c r="D31" s="2">
        <v>0</v>
      </c>
      <c r="E31" s="2">
        <v>774.5</v>
      </c>
      <c r="F31" s="2">
        <v>508</v>
      </c>
      <c r="G31" s="2">
        <v>708.5</v>
      </c>
      <c r="H31" s="2">
        <v>817.74</v>
      </c>
      <c r="I31" s="2">
        <v>15074.74</v>
      </c>
      <c r="J31" s="2">
        <v>1710.45</v>
      </c>
      <c r="K31" s="2">
        <v>1410.64</v>
      </c>
      <c r="L31" s="2">
        <v>-0.3500000000003638</v>
      </c>
      <c r="M31" s="2">
        <v>3120.74</v>
      </c>
      <c r="N31" s="2">
        <v>11954</v>
      </c>
    </row>
    <row r="32" spans="1:14" x14ac:dyDescent="0.2">
      <c r="A32" s="4" t="s">
        <v>54</v>
      </c>
      <c r="B32" s="2" t="s">
        <v>55</v>
      </c>
      <c r="C32" s="2">
        <v>11076</v>
      </c>
      <c r="D32" s="2">
        <v>0</v>
      </c>
      <c r="E32" s="2">
        <v>801</v>
      </c>
      <c r="F32" s="2">
        <v>539</v>
      </c>
      <c r="G32" s="2">
        <v>850.2</v>
      </c>
      <c r="H32" s="2">
        <v>738.38</v>
      </c>
      <c r="I32" s="2">
        <v>14004.58</v>
      </c>
      <c r="J32" s="2">
        <v>1482.17</v>
      </c>
      <c r="K32" s="2">
        <v>1273.72</v>
      </c>
      <c r="L32" s="2">
        <v>5826.1899999999987</v>
      </c>
      <c r="M32" s="2">
        <v>8582.0799999999981</v>
      </c>
      <c r="N32" s="2">
        <v>5422.5</v>
      </c>
    </row>
    <row r="33" spans="1:14" x14ac:dyDescent="0.2">
      <c r="A33" s="4" t="s">
        <v>56</v>
      </c>
      <c r="B33" s="2" t="s">
        <v>57</v>
      </c>
      <c r="C33" s="2">
        <v>12197</v>
      </c>
      <c r="D33" s="2">
        <v>400</v>
      </c>
      <c r="E33" s="2">
        <v>815</v>
      </c>
      <c r="F33" s="2">
        <v>496</v>
      </c>
      <c r="G33" s="2">
        <v>850.2</v>
      </c>
      <c r="H33" s="2">
        <v>2540.35</v>
      </c>
      <c r="I33" s="2">
        <v>17298.55</v>
      </c>
      <c r="J33" s="2">
        <v>2182.5500000000002</v>
      </c>
      <c r="K33" s="2">
        <v>1402.68</v>
      </c>
      <c r="L33" s="2">
        <v>4256.82</v>
      </c>
      <c r="M33" s="2">
        <v>7842.05</v>
      </c>
      <c r="N33" s="2">
        <v>9456.5</v>
      </c>
    </row>
    <row r="34" spans="1:14" x14ac:dyDescent="0.2">
      <c r="A34" s="4" t="s">
        <v>58</v>
      </c>
      <c r="B34" s="2" t="s">
        <v>59</v>
      </c>
      <c r="C34" s="2">
        <v>11076</v>
      </c>
      <c r="D34" s="2">
        <v>200</v>
      </c>
      <c r="E34" s="2">
        <v>801</v>
      </c>
      <c r="F34" s="2">
        <v>539</v>
      </c>
      <c r="G34" s="2">
        <v>708.5</v>
      </c>
      <c r="H34" s="2">
        <v>0</v>
      </c>
      <c r="I34" s="2">
        <v>13324.5</v>
      </c>
      <c r="J34" s="2">
        <v>1425.24</v>
      </c>
      <c r="K34" s="2">
        <v>1273.6600000000001</v>
      </c>
      <c r="L34" s="2">
        <v>1553.6000000000004</v>
      </c>
      <c r="M34" s="2">
        <v>4252.5</v>
      </c>
      <c r="N34" s="2">
        <v>9072</v>
      </c>
    </row>
    <row r="35" spans="1:14" x14ac:dyDescent="0.2">
      <c r="A35" s="4" t="s">
        <v>60</v>
      </c>
      <c r="B35" s="2" t="s">
        <v>61</v>
      </c>
      <c r="C35" s="2">
        <v>12197</v>
      </c>
      <c r="D35" s="2">
        <v>400</v>
      </c>
      <c r="E35" s="2">
        <v>815</v>
      </c>
      <c r="F35" s="2">
        <v>496</v>
      </c>
      <c r="G35" s="2">
        <v>708.5</v>
      </c>
      <c r="H35" s="2">
        <v>4014.88</v>
      </c>
      <c r="I35" s="2">
        <v>18631.38</v>
      </c>
      <c r="J35" s="2">
        <v>2377.0100000000002</v>
      </c>
      <c r="K35" s="2">
        <v>1402.68</v>
      </c>
      <c r="L35" s="2">
        <v>5021.6900000000005</v>
      </c>
      <c r="M35" s="2">
        <v>8801.380000000001</v>
      </c>
      <c r="N35" s="2">
        <v>9830</v>
      </c>
    </row>
    <row r="36" spans="1:14" x14ac:dyDescent="0.2">
      <c r="A36" s="4" t="s">
        <v>62</v>
      </c>
      <c r="B36" s="2" t="s">
        <v>63</v>
      </c>
      <c r="C36" s="2">
        <v>12197</v>
      </c>
      <c r="D36" s="2">
        <v>400</v>
      </c>
      <c r="E36" s="2">
        <v>815</v>
      </c>
      <c r="F36" s="2">
        <v>496</v>
      </c>
      <c r="G36" s="2">
        <v>708.5</v>
      </c>
      <c r="H36" s="2">
        <v>2795.17</v>
      </c>
      <c r="I36" s="2">
        <v>17411.669999999998</v>
      </c>
      <c r="J36" s="2">
        <v>2125.3000000000002</v>
      </c>
      <c r="K36" s="2">
        <v>1402.68</v>
      </c>
      <c r="L36" s="2">
        <v>6321.6899999999987</v>
      </c>
      <c r="M36" s="2">
        <v>9849.6699999999983</v>
      </c>
      <c r="N36" s="2">
        <v>7562</v>
      </c>
    </row>
    <row r="37" spans="1:14" x14ac:dyDescent="0.2">
      <c r="A37" s="4" t="s">
        <v>64</v>
      </c>
      <c r="B37" s="2" t="s">
        <v>65</v>
      </c>
      <c r="C37" s="2">
        <v>11076</v>
      </c>
      <c r="D37" s="2">
        <v>0</v>
      </c>
      <c r="E37" s="2">
        <v>801</v>
      </c>
      <c r="F37" s="2">
        <v>539</v>
      </c>
      <c r="G37" s="2">
        <v>425.1</v>
      </c>
      <c r="H37" s="2">
        <v>0</v>
      </c>
      <c r="I37" s="2">
        <v>12841.1</v>
      </c>
      <c r="J37" s="2">
        <v>1333.14</v>
      </c>
      <c r="K37" s="2">
        <v>1273.6600000000001</v>
      </c>
      <c r="L37" s="2">
        <v>8959.2999999999993</v>
      </c>
      <c r="M37" s="2">
        <v>11566.099999999999</v>
      </c>
      <c r="N37" s="2">
        <v>1275</v>
      </c>
    </row>
    <row r="38" spans="1:14" x14ac:dyDescent="0.2">
      <c r="A38" s="4" t="s">
        <v>66</v>
      </c>
      <c r="B38" s="2" t="s">
        <v>67</v>
      </c>
      <c r="C38" s="2">
        <v>12658</v>
      </c>
      <c r="D38" s="2">
        <v>0</v>
      </c>
      <c r="E38" s="2">
        <v>915</v>
      </c>
      <c r="F38" s="2">
        <v>616</v>
      </c>
      <c r="G38" s="2">
        <v>425.1</v>
      </c>
      <c r="H38" s="2">
        <v>0</v>
      </c>
      <c r="I38" s="2">
        <v>14614.1</v>
      </c>
      <c r="J38" s="2">
        <v>1699.34</v>
      </c>
      <c r="K38" s="2">
        <v>1455.66</v>
      </c>
      <c r="L38" s="2">
        <v>7605.1</v>
      </c>
      <c r="M38" s="2">
        <v>10760.1</v>
      </c>
      <c r="N38" s="2">
        <v>3854</v>
      </c>
    </row>
    <row r="39" spans="1:14" x14ac:dyDescent="0.2">
      <c r="A39" s="4" t="s">
        <v>68</v>
      </c>
      <c r="B39" s="2" t="s">
        <v>69</v>
      </c>
      <c r="C39" s="2">
        <v>12658</v>
      </c>
      <c r="D39" s="2">
        <v>200</v>
      </c>
      <c r="E39" s="2">
        <v>915</v>
      </c>
      <c r="F39" s="2">
        <v>616</v>
      </c>
      <c r="G39" s="2">
        <v>283.39999999999998</v>
      </c>
      <c r="H39" s="2">
        <v>843.86</v>
      </c>
      <c r="I39" s="2">
        <v>15516.26</v>
      </c>
      <c r="J39" s="2">
        <v>1801.92</v>
      </c>
      <c r="K39" s="2">
        <v>1455.66</v>
      </c>
      <c r="L39" s="2">
        <v>7274.68</v>
      </c>
      <c r="M39" s="2">
        <v>10532.26</v>
      </c>
      <c r="N39" s="2">
        <v>4984</v>
      </c>
    </row>
    <row r="40" spans="1:14" x14ac:dyDescent="0.2">
      <c r="A40" s="4" t="s">
        <v>70</v>
      </c>
      <c r="B40" s="2" t="s">
        <v>71</v>
      </c>
      <c r="C40" s="2">
        <v>11076</v>
      </c>
      <c r="D40" s="2">
        <v>200</v>
      </c>
      <c r="E40" s="2">
        <v>864</v>
      </c>
      <c r="F40" s="2">
        <v>582</v>
      </c>
      <c r="G40" s="2">
        <v>283.39999999999998</v>
      </c>
      <c r="H40" s="2">
        <v>0</v>
      </c>
      <c r="I40" s="2">
        <v>13005.4</v>
      </c>
      <c r="J40" s="2">
        <v>1595.22</v>
      </c>
      <c r="K40" s="2">
        <v>1402.66</v>
      </c>
      <c r="L40" s="2">
        <v>4316.5200000000004</v>
      </c>
      <c r="M40" s="2">
        <v>7314.4000000000005</v>
      </c>
      <c r="N40" s="2">
        <v>5691</v>
      </c>
    </row>
    <row r="41" spans="1:14" x14ac:dyDescent="0.2">
      <c r="A41" s="4" t="s">
        <v>72</v>
      </c>
      <c r="B41" s="2" t="s">
        <v>73</v>
      </c>
      <c r="C41" s="2">
        <v>11076</v>
      </c>
      <c r="D41" s="2">
        <v>200</v>
      </c>
      <c r="E41" s="2">
        <v>801</v>
      </c>
      <c r="F41" s="2">
        <v>539</v>
      </c>
      <c r="G41" s="2">
        <v>283.39999999999998</v>
      </c>
      <c r="H41" s="2">
        <v>0</v>
      </c>
      <c r="I41" s="2">
        <v>12899.4</v>
      </c>
      <c r="J41" s="2">
        <v>1343.58</v>
      </c>
      <c r="K41" s="2">
        <v>1273.6600000000001</v>
      </c>
      <c r="L41" s="2">
        <v>5351.66</v>
      </c>
      <c r="M41" s="2">
        <v>7968.9</v>
      </c>
      <c r="N41" s="2">
        <v>4930.5</v>
      </c>
    </row>
    <row r="42" spans="1:14" x14ac:dyDescent="0.2">
      <c r="A42" s="4" t="s">
        <v>548</v>
      </c>
      <c r="B42" s="2" t="s">
        <v>549</v>
      </c>
      <c r="C42" s="2">
        <v>8123</v>
      </c>
      <c r="D42" s="2">
        <v>0</v>
      </c>
      <c r="E42" s="2">
        <v>564</v>
      </c>
      <c r="F42" s="2">
        <v>352</v>
      </c>
      <c r="G42" s="2">
        <v>283.39999999999998</v>
      </c>
      <c r="H42" s="2">
        <v>0</v>
      </c>
      <c r="I42" s="2">
        <v>9322.4</v>
      </c>
      <c r="J42" s="2">
        <v>728.32</v>
      </c>
      <c r="K42" s="2">
        <v>901.32</v>
      </c>
      <c r="L42" s="2">
        <v>4414.2599999999993</v>
      </c>
      <c r="M42" s="2">
        <v>6043.9</v>
      </c>
      <c r="N42" s="2">
        <v>3278.5</v>
      </c>
    </row>
    <row r="43" spans="1:14" x14ac:dyDescent="0.2">
      <c r="A43" s="4" t="s">
        <v>74</v>
      </c>
      <c r="B43" s="2" t="s">
        <v>75</v>
      </c>
      <c r="C43" s="2">
        <v>11076</v>
      </c>
      <c r="D43" s="2">
        <v>400</v>
      </c>
      <c r="E43" s="2">
        <v>801</v>
      </c>
      <c r="F43" s="2">
        <v>539</v>
      </c>
      <c r="G43" s="2">
        <v>283.39999999999998</v>
      </c>
      <c r="H43" s="2">
        <v>738.38</v>
      </c>
      <c r="I43" s="2">
        <v>13837.779999999999</v>
      </c>
      <c r="J43" s="2">
        <v>1456.45</v>
      </c>
      <c r="K43" s="2">
        <v>1273.72</v>
      </c>
      <c r="L43" s="2">
        <v>3868.1099999999988</v>
      </c>
      <c r="M43" s="2">
        <v>6598.2799999999988</v>
      </c>
      <c r="N43" s="2">
        <v>7239.5</v>
      </c>
    </row>
    <row r="44" spans="1:14" x14ac:dyDescent="0.2">
      <c r="A44" s="4" t="s">
        <v>76</v>
      </c>
      <c r="B44" s="2" t="s">
        <v>77</v>
      </c>
      <c r="C44" s="2">
        <v>11076</v>
      </c>
      <c r="D44" s="2">
        <v>0</v>
      </c>
      <c r="E44" s="2">
        <v>801</v>
      </c>
      <c r="F44" s="2">
        <v>539</v>
      </c>
      <c r="G44" s="2">
        <v>283.39999999999998</v>
      </c>
      <c r="H44" s="2">
        <v>738.38</v>
      </c>
      <c r="I44" s="2">
        <v>13437.779999999999</v>
      </c>
      <c r="J44" s="2">
        <v>1348.54</v>
      </c>
      <c r="K44" s="2">
        <v>1273.72</v>
      </c>
      <c r="L44" s="2">
        <v>6472.5199999999986</v>
      </c>
      <c r="M44" s="2">
        <v>9094.7799999999988</v>
      </c>
      <c r="N44" s="2">
        <v>4343</v>
      </c>
    </row>
    <row r="45" spans="1:14" x14ac:dyDescent="0.2">
      <c r="A45" s="4" t="s">
        <v>78</v>
      </c>
      <c r="B45" s="2" t="s">
        <v>79</v>
      </c>
      <c r="C45" s="2">
        <v>7838</v>
      </c>
      <c r="D45" s="2">
        <v>0</v>
      </c>
      <c r="E45" s="2">
        <v>564</v>
      </c>
      <c r="F45" s="2">
        <v>352</v>
      </c>
      <c r="G45" s="2">
        <v>283.39999999999998</v>
      </c>
      <c r="H45" s="2">
        <v>80</v>
      </c>
      <c r="I45" s="2">
        <v>9117.4</v>
      </c>
      <c r="J45" s="2">
        <v>712.9</v>
      </c>
      <c r="K45" s="2">
        <v>901.32</v>
      </c>
      <c r="L45" s="2">
        <v>3.18</v>
      </c>
      <c r="M45" s="2">
        <v>1617.4</v>
      </c>
      <c r="N45" s="2">
        <v>7500</v>
      </c>
    </row>
    <row r="46" spans="1:14" x14ac:dyDescent="0.2">
      <c r="A46" s="4" t="s">
        <v>80</v>
      </c>
      <c r="B46" s="2" t="s">
        <v>81</v>
      </c>
      <c r="C46" s="2">
        <v>11076</v>
      </c>
      <c r="D46" s="2">
        <v>0</v>
      </c>
      <c r="E46" s="2">
        <v>801</v>
      </c>
      <c r="F46" s="2">
        <v>539</v>
      </c>
      <c r="G46" s="2">
        <v>283.39999999999998</v>
      </c>
      <c r="H46" s="2">
        <v>0</v>
      </c>
      <c r="I46" s="2">
        <v>12699.4</v>
      </c>
      <c r="J46" s="2">
        <v>1306.01</v>
      </c>
      <c r="K46" s="2">
        <v>1273.7</v>
      </c>
      <c r="L46" s="2">
        <v>1220.6899999999987</v>
      </c>
      <c r="M46" s="2">
        <v>3800.3999999999987</v>
      </c>
      <c r="N46" s="2">
        <v>8899</v>
      </c>
    </row>
    <row r="47" spans="1:14" x14ac:dyDescent="0.2">
      <c r="A47" s="4" t="s">
        <v>82</v>
      </c>
      <c r="B47" s="2" t="s">
        <v>83</v>
      </c>
      <c r="C47" s="2">
        <v>11076</v>
      </c>
      <c r="D47" s="2">
        <v>0</v>
      </c>
      <c r="E47" s="2">
        <v>801</v>
      </c>
      <c r="F47" s="2">
        <v>539</v>
      </c>
      <c r="G47" s="2">
        <v>0</v>
      </c>
      <c r="H47" s="2">
        <v>2953.52</v>
      </c>
      <c r="I47" s="2">
        <v>15369.52</v>
      </c>
      <c r="J47" s="2">
        <v>1705.15</v>
      </c>
      <c r="K47" s="2">
        <v>1273.72</v>
      </c>
      <c r="L47" s="2">
        <v>5346.6500000000015</v>
      </c>
      <c r="M47" s="2">
        <v>8325.52</v>
      </c>
      <c r="N47" s="2">
        <v>7044</v>
      </c>
    </row>
    <row r="48" spans="1:14" x14ac:dyDescent="0.2">
      <c r="A48" s="4" t="s">
        <v>84</v>
      </c>
      <c r="B48" s="2" t="s">
        <v>85</v>
      </c>
      <c r="C48" s="2">
        <v>11076</v>
      </c>
      <c r="D48" s="2">
        <v>200</v>
      </c>
      <c r="E48" s="2">
        <v>801</v>
      </c>
      <c r="F48" s="2">
        <v>539</v>
      </c>
      <c r="G48" s="2">
        <v>0</v>
      </c>
      <c r="H48" s="2">
        <v>738.38</v>
      </c>
      <c r="I48" s="2">
        <v>13354.38</v>
      </c>
      <c r="J48" s="2">
        <v>1364.95</v>
      </c>
      <c r="K48" s="2">
        <v>1273.7</v>
      </c>
      <c r="L48" s="2">
        <v>3956.2299999999996</v>
      </c>
      <c r="M48" s="2">
        <v>6594.8799999999992</v>
      </c>
      <c r="N48" s="2">
        <v>6759.5</v>
      </c>
    </row>
    <row r="49" spans="1:14" x14ac:dyDescent="0.2">
      <c r="A49" s="4" t="s">
        <v>86</v>
      </c>
      <c r="B49" s="2" t="s">
        <v>87</v>
      </c>
      <c r="C49" s="2">
        <v>13156</v>
      </c>
      <c r="D49" s="2">
        <v>0</v>
      </c>
      <c r="E49" s="2">
        <v>926</v>
      </c>
      <c r="F49" s="2">
        <v>609</v>
      </c>
      <c r="G49" s="2">
        <v>0</v>
      </c>
      <c r="H49" s="2">
        <v>0</v>
      </c>
      <c r="I49" s="2">
        <v>14691</v>
      </c>
      <c r="J49" s="2">
        <v>1622.1</v>
      </c>
      <c r="K49" s="2">
        <v>1512.92</v>
      </c>
      <c r="L49" s="2">
        <v>3451.4799999999996</v>
      </c>
      <c r="M49" s="2">
        <v>6586.5</v>
      </c>
      <c r="N49" s="2">
        <v>8104.5</v>
      </c>
    </row>
    <row r="50" spans="1:14" x14ac:dyDescent="0.2">
      <c r="A50" s="4" t="s">
        <v>88</v>
      </c>
      <c r="B50" s="2" t="s">
        <v>89</v>
      </c>
      <c r="C50" s="2">
        <v>11076</v>
      </c>
      <c r="D50" s="2">
        <v>200</v>
      </c>
      <c r="E50" s="2">
        <v>801</v>
      </c>
      <c r="F50" s="2">
        <v>539</v>
      </c>
      <c r="G50" s="2">
        <v>0</v>
      </c>
      <c r="H50" s="2">
        <v>738.38</v>
      </c>
      <c r="I50" s="2">
        <v>13354.38</v>
      </c>
      <c r="J50" s="2">
        <v>1361.48</v>
      </c>
      <c r="K50" s="2">
        <v>1273.7</v>
      </c>
      <c r="L50" s="2">
        <v>1720.6999999999989</v>
      </c>
      <c r="M50" s="2">
        <v>4355.8799999999992</v>
      </c>
      <c r="N50" s="2">
        <v>8998.5</v>
      </c>
    </row>
    <row r="51" spans="1:14" x14ac:dyDescent="0.2">
      <c r="A51" s="4" t="s">
        <v>90</v>
      </c>
      <c r="B51" s="2" t="s">
        <v>91</v>
      </c>
      <c r="C51" s="2">
        <v>11496</v>
      </c>
      <c r="D51" s="2">
        <v>0</v>
      </c>
      <c r="E51" s="2">
        <v>820</v>
      </c>
      <c r="F51" s="2">
        <v>493</v>
      </c>
      <c r="G51" s="2">
        <v>0</v>
      </c>
      <c r="H51" s="2">
        <v>0</v>
      </c>
      <c r="I51" s="2">
        <v>12809</v>
      </c>
      <c r="J51" s="2">
        <v>1327.44</v>
      </c>
      <c r="K51" s="2">
        <v>1322.04</v>
      </c>
      <c r="L51" s="2">
        <v>2.0000000000436557E-2</v>
      </c>
      <c r="M51" s="2">
        <v>2649.5000000000005</v>
      </c>
      <c r="N51" s="2">
        <v>10159.5</v>
      </c>
    </row>
    <row r="52" spans="1:14" x14ac:dyDescent="0.2">
      <c r="A52" s="4" t="s">
        <v>92</v>
      </c>
      <c r="B52" s="2" t="s">
        <v>93</v>
      </c>
      <c r="C52" s="2">
        <v>12658</v>
      </c>
      <c r="D52" s="2">
        <v>200</v>
      </c>
      <c r="E52" s="2">
        <v>915</v>
      </c>
      <c r="F52" s="2">
        <v>616</v>
      </c>
      <c r="G52" s="2">
        <v>0</v>
      </c>
      <c r="H52" s="2">
        <v>843.86</v>
      </c>
      <c r="I52" s="2">
        <v>15232.86</v>
      </c>
      <c r="J52" s="2">
        <v>1741.39</v>
      </c>
      <c r="K52" s="2">
        <v>1455.66</v>
      </c>
      <c r="L52" s="2">
        <v>226.81000000000131</v>
      </c>
      <c r="M52" s="2">
        <v>3423.8600000000015</v>
      </c>
      <c r="N52" s="2">
        <v>11809</v>
      </c>
    </row>
    <row r="53" spans="1:14" x14ac:dyDescent="0.2">
      <c r="A53" s="4" t="s">
        <v>94</v>
      </c>
      <c r="B53" s="2" t="s">
        <v>95</v>
      </c>
      <c r="C53" s="2">
        <v>15333</v>
      </c>
      <c r="D53" s="2">
        <v>400</v>
      </c>
      <c r="E53" s="2">
        <v>1093</v>
      </c>
      <c r="F53" s="2">
        <v>679</v>
      </c>
      <c r="G53" s="2">
        <v>0</v>
      </c>
      <c r="H53" s="2">
        <v>0</v>
      </c>
      <c r="I53" s="2">
        <v>17505</v>
      </c>
      <c r="J53" s="2">
        <v>2316.86</v>
      </c>
      <c r="K53" s="2">
        <v>1763.3</v>
      </c>
      <c r="L53" s="2">
        <v>-0.15999999999985448</v>
      </c>
      <c r="M53" s="2">
        <v>4080</v>
      </c>
      <c r="N53" s="2">
        <v>13425</v>
      </c>
    </row>
    <row r="54" spans="1:14" x14ac:dyDescent="0.2">
      <c r="A54" s="4" t="s">
        <v>96</v>
      </c>
      <c r="B54" s="2" t="s">
        <v>97</v>
      </c>
      <c r="C54" s="2">
        <v>15333</v>
      </c>
      <c r="D54" s="2">
        <v>400</v>
      </c>
      <c r="E54" s="2">
        <v>1093</v>
      </c>
      <c r="F54" s="2">
        <v>679</v>
      </c>
      <c r="G54" s="2">
        <v>0</v>
      </c>
      <c r="H54" s="2">
        <v>0</v>
      </c>
      <c r="I54" s="2">
        <v>17505</v>
      </c>
      <c r="J54" s="2">
        <v>2316.86</v>
      </c>
      <c r="K54" s="2">
        <v>1763.3</v>
      </c>
      <c r="L54" s="2">
        <v>0.34000000000014552</v>
      </c>
      <c r="M54" s="2">
        <v>4080.5</v>
      </c>
      <c r="N54" s="2">
        <v>13424.5</v>
      </c>
    </row>
    <row r="55" spans="1:14" s="12" customFormat="1" x14ac:dyDescent="0.2">
      <c r="A55" s="11"/>
      <c r="C55" s="12" t="s">
        <v>39</v>
      </c>
      <c r="D55" s="12" t="s">
        <v>39</v>
      </c>
      <c r="E55" s="12" t="s">
        <v>39</v>
      </c>
      <c r="F55" s="12" t="s">
        <v>39</v>
      </c>
      <c r="G55" s="12" t="s">
        <v>39</v>
      </c>
      <c r="H55" s="12" t="s">
        <v>39</v>
      </c>
      <c r="I55" s="12" t="s">
        <v>39</v>
      </c>
      <c r="J55" s="12" t="s">
        <v>39</v>
      </c>
      <c r="K55" s="12" t="s">
        <v>39</v>
      </c>
      <c r="L55" s="12" t="s">
        <v>39</v>
      </c>
      <c r="M55" s="12" t="s">
        <v>39</v>
      </c>
      <c r="N55" s="12" t="s">
        <v>39</v>
      </c>
    </row>
    <row r="57" spans="1:14" x14ac:dyDescent="0.2">
      <c r="A57" s="10" t="s">
        <v>100</v>
      </c>
    </row>
    <row r="58" spans="1:14" x14ac:dyDescent="0.2">
      <c r="A58" s="4" t="s">
        <v>103</v>
      </c>
      <c r="B58" s="2" t="s">
        <v>104</v>
      </c>
      <c r="C58" s="2">
        <v>15277</v>
      </c>
      <c r="D58" s="2">
        <v>400</v>
      </c>
      <c r="E58" s="2">
        <v>1130</v>
      </c>
      <c r="F58" s="2">
        <v>770</v>
      </c>
      <c r="G58" s="2">
        <v>0</v>
      </c>
      <c r="H58" s="2">
        <v>0</v>
      </c>
      <c r="I58" s="2">
        <v>17577</v>
      </c>
      <c r="J58" s="2">
        <v>2332.2199999999998</v>
      </c>
      <c r="K58" s="2">
        <v>1756.84</v>
      </c>
      <c r="L58" s="2">
        <v>0</v>
      </c>
      <c r="M58" s="2">
        <v>4089.0599999999995</v>
      </c>
      <c r="N58" s="2">
        <f>+I58-M58</f>
        <v>13487.94</v>
      </c>
    </row>
    <row r="59" spans="1:14" x14ac:dyDescent="0.2">
      <c r="A59" s="4" t="s">
        <v>105</v>
      </c>
      <c r="B59" s="2" t="s">
        <v>106</v>
      </c>
      <c r="C59" s="2">
        <v>11499</v>
      </c>
      <c r="D59" s="2">
        <v>0</v>
      </c>
      <c r="E59" s="2">
        <v>820</v>
      </c>
      <c r="F59" s="2">
        <v>510</v>
      </c>
      <c r="G59" s="2">
        <v>0</v>
      </c>
      <c r="H59" s="2">
        <v>0</v>
      </c>
      <c r="I59" s="2">
        <v>12829</v>
      </c>
      <c r="J59" s="2">
        <v>1324.72</v>
      </c>
      <c r="K59" s="2">
        <v>1322.38</v>
      </c>
      <c r="L59" s="2">
        <v>34.899999999999636</v>
      </c>
      <c r="M59" s="2">
        <v>2682</v>
      </c>
      <c r="N59" s="2">
        <v>10147</v>
      </c>
    </row>
    <row r="60" spans="1:14" x14ac:dyDescent="0.2">
      <c r="A60" s="4" t="s">
        <v>107</v>
      </c>
      <c r="B60" s="2" t="s">
        <v>108</v>
      </c>
      <c r="C60" s="2">
        <v>16246</v>
      </c>
      <c r="D60" s="2">
        <v>200</v>
      </c>
      <c r="E60" s="2">
        <v>1128</v>
      </c>
      <c r="F60" s="2">
        <v>703</v>
      </c>
      <c r="G60" s="2">
        <v>0</v>
      </c>
      <c r="H60" s="2">
        <v>0</v>
      </c>
      <c r="I60" s="2">
        <v>18277</v>
      </c>
      <c r="J60" s="2">
        <v>2481.8000000000002</v>
      </c>
      <c r="K60" s="2">
        <v>1868.32</v>
      </c>
      <c r="L60" s="2">
        <v>1553.380000000001</v>
      </c>
      <c r="M60" s="2">
        <v>5903.5000000000009</v>
      </c>
      <c r="N60" s="2">
        <v>12373.5</v>
      </c>
    </row>
    <row r="61" spans="1:14" x14ac:dyDescent="0.2">
      <c r="A61" s="4" t="s">
        <v>109</v>
      </c>
      <c r="B61" s="2" t="s">
        <v>110</v>
      </c>
      <c r="C61" s="2">
        <v>14287</v>
      </c>
      <c r="D61" s="2">
        <v>200</v>
      </c>
      <c r="E61" s="2">
        <v>957</v>
      </c>
      <c r="F61" s="2">
        <v>881</v>
      </c>
      <c r="G61" s="2">
        <v>0</v>
      </c>
      <c r="H61" s="2">
        <v>0</v>
      </c>
      <c r="I61" s="2">
        <v>16325</v>
      </c>
      <c r="J61" s="2">
        <v>2064.8000000000002</v>
      </c>
      <c r="K61" s="2">
        <v>1643</v>
      </c>
      <c r="L61" s="2">
        <v>4952.2000000000007</v>
      </c>
      <c r="M61" s="2">
        <v>8660</v>
      </c>
      <c r="N61" s="2">
        <v>7665</v>
      </c>
    </row>
    <row r="62" spans="1:14" x14ac:dyDescent="0.2">
      <c r="A62" s="4" t="s">
        <v>558</v>
      </c>
      <c r="B62" s="2" t="s">
        <v>559</v>
      </c>
      <c r="C62" s="2">
        <v>27627</v>
      </c>
      <c r="D62" s="2">
        <v>0</v>
      </c>
      <c r="E62" s="2">
        <v>1465</v>
      </c>
      <c r="F62" s="2">
        <v>987</v>
      </c>
      <c r="G62" s="2">
        <v>0</v>
      </c>
      <c r="H62" s="2">
        <v>0</v>
      </c>
      <c r="I62" s="2">
        <v>30079</v>
      </c>
      <c r="J62" s="2">
        <v>5077.1000000000004</v>
      </c>
      <c r="K62" s="2">
        <v>3177.1</v>
      </c>
      <c r="L62" s="2">
        <v>-0.2000000000007276</v>
      </c>
      <c r="M62" s="2">
        <v>8254</v>
      </c>
      <c r="N62" s="2">
        <v>21825</v>
      </c>
    </row>
    <row r="63" spans="1:14" x14ac:dyDescent="0.2">
      <c r="A63" s="4" t="s">
        <v>111</v>
      </c>
      <c r="B63" s="2" t="s">
        <v>112</v>
      </c>
      <c r="C63" s="2">
        <v>14287</v>
      </c>
      <c r="D63" s="2">
        <v>200</v>
      </c>
      <c r="E63" s="2">
        <v>957</v>
      </c>
      <c r="F63" s="2">
        <v>881</v>
      </c>
      <c r="G63" s="2">
        <v>0</v>
      </c>
      <c r="H63" s="2">
        <v>1785.86</v>
      </c>
      <c r="I63" s="2">
        <v>18110.86</v>
      </c>
      <c r="J63" s="2">
        <v>2079.73</v>
      </c>
      <c r="K63" s="2">
        <v>1643.67</v>
      </c>
      <c r="L63" s="2">
        <v>5577.4600000000009</v>
      </c>
      <c r="M63" s="2">
        <v>9300.86</v>
      </c>
      <c r="N63" s="2">
        <v>8810</v>
      </c>
    </row>
    <row r="64" spans="1:14" x14ac:dyDescent="0.2">
      <c r="A64" s="4" t="s">
        <v>560</v>
      </c>
      <c r="B64" s="2" t="s">
        <v>561</v>
      </c>
      <c r="C64" s="2">
        <v>11500</v>
      </c>
      <c r="D64" s="2">
        <v>0</v>
      </c>
      <c r="E64" s="2">
        <v>0</v>
      </c>
      <c r="F64" s="2">
        <v>0</v>
      </c>
      <c r="G64" s="2">
        <v>0</v>
      </c>
      <c r="H64" s="2">
        <v>23000</v>
      </c>
      <c r="I64" s="2">
        <v>34500</v>
      </c>
      <c r="J64" s="2">
        <v>749.28</v>
      </c>
      <c r="K64" s="2">
        <v>0</v>
      </c>
      <c r="L64" s="2">
        <v>5750.7200000000012</v>
      </c>
      <c r="M64" s="2">
        <v>6500.0000000000009</v>
      </c>
      <c r="N64" s="2">
        <v>28000</v>
      </c>
    </row>
    <row r="65" spans="1:14" x14ac:dyDescent="0.2">
      <c r="A65" s="4" t="s">
        <v>29</v>
      </c>
      <c r="B65" s="2" t="s">
        <v>30</v>
      </c>
      <c r="C65" s="2">
        <v>11279</v>
      </c>
      <c r="D65" s="2">
        <v>0</v>
      </c>
      <c r="E65" s="2">
        <v>802</v>
      </c>
      <c r="F65" s="2">
        <v>482</v>
      </c>
      <c r="G65" s="2">
        <v>0</v>
      </c>
      <c r="H65" s="2">
        <v>0</v>
      </c>
      <c r="I65" s="2">
        <v>12563</v>
      </c>
      <c r="J65" s="2">
        <v>1270.2</v>
      </c>
      <c r="K65" s="2">
        <v>1297.2</v>
      </c>
      <c r="L65" s="2">
        <v>1185.1000000000004</v>
      </c>
      <c r="M65" s="2">
        <v>3752.5000000000005</v>
      </c>
      <c r="N65" s="2">
        <v>8810.5</v>
      </c>
    </row>
    <row r="66" spans="1:14" x14ac:dyDescent="0.2">
      <c r="A66" s="4" t="s">
        <v>496</v>
      </c>
      <c r="B66" s="2" t="s">
        <v>497</v>
      </c>
      <c r="C66" s="2">
        <v>10954</v>
      </c>
      <c r="D66" s="2">
        <v>0</v>
      </c>
      <c r="E66" s="2">
        <v>784</v>
      </c>
      <c r="F66" s="2">
        <v>482</v>
      </c>
      <c r="G66" s="2">
        <v>0</v>
      </c>
      <c r="H66" s="2">
        <v>0</v>
      </c>
      <c r="I66" s="2">
        <v>12220</v>
      </c>
      <c r="J66" s="2">
        <v>1221.92</v>
      </c>
      <c r="K66" s="2">
        <v>1259.74</v>
      </c>
      <c r="L66" s="2">
        <v>1273.8400000000001</v>
      </c>
      <c r="M66" s="2">
        <v>3755.5</v>
      </c>
      <c r="N66" s="2">
        <v>8464.5</v>
      </c>
    </row>
    <row r="67" spans="1:14" x14ac:dyDescent="0.2">
      <c r="A67" s="4" t="s">
        <v>113</v>
      </c>
      <c r="B67" s="2" t="s">
        <v>114</v>
      </c>
      <c r="C67" s="2">
        <v>11669</v>
      </c>
      <c r="D67" s="2">
        <v>0</v>
      </c>
      <c r="E67" s="2">
        <v>941</v>
      </c>
      <c r="F67" s="2">
        <v>645</v>
      </c>
      <c r="G67" s="2">
        <v>0</v>
      </c>
      <c r="H67" s="2">
        <v>0</v>
      </c>
      <c r="I67" s="2">
        <v>13255</v>
      </c>
      <c r="J67" s="2">
        <v>1409.02</v>
      </c>
      <c r="K67" s="2">
        <v>1341.92</v>
      </c>
      <c r="L67" s="2">
        <v>1668.0599999999995</v>
      </c>
      <c r="M67" s="2">
        <v>4419</v>
      </c>
      <c r="N67" s="2">
        <v>8836</v>
      </c>
    </row>
    <row r="68" spans="1:14" x14ac:dyDescent="0.2">
      <c r="A68" s="4" t="s">
        <v>506</v>
      </c>
      <c r="B68" s="2" t="s">
        <v>507</v>
      </c>
      <c r="C68" s="2">
        <v>10954</v>
      </c>
      <c r="D68" s="2">
        <v>200</v>
      </c>
      <c r="E68" s="2">
        <v>784</v>
      </c>
      <c r="F68" s="2">
        <v>499</v>
      </c>
      <c r="G68" s="2">
        <v>0</v>
      </c>
      <c r="H68" s="2">
        <v>0</v>
      </c>
      <c r="I68" s="2">
        <v>12437</v>
      </c>
      <c r="J68" s="2">
        <v>1260.76</v>
      </c>
      <c r="K68" s="2">
        <v>1259.7</v>
      </c>
      <c r="L68" s="2">
        <v>4.0000000000873115E-2</v>
      </c>
      <c r="M68" s="2">
        <v>2520.5000000000009</v>
      </c>
      <c r="N68" s="2">
        <v>9916.5</v>
      </c>
    </row>
    <row r="69" spans="1:14" s="12" customFormat="1" x14ac:dyDescent="0.2">
      <c r="A69" s="11"/>
      <c r="C69" s="12" t="s">
        <v>39</v>
      </c>
      <c r="D69" s="12" t="s">
        <v>39</v>
      </c>
      <c r="E69" s="12" t="s">
        <v>39</v>
      </c>
      <c r="F69" s="12" t="s">
        <v>39</v>
      </c>
      <c r="G69" s="12" t="s">
        <v>39</v>
      </c>
      <c r="H69" s="12" t="s">
        <v>39</v>
      </c>
      <c r="I69" s="12" t="s">
        <v>39</v>
      </c>
      <c r="J69" s="12" t="s">
        <v>39</v>
      </c>
      <c r="K69" s="12" t="s">
        <v>39</v>
      </c>
      <c r="L69" s="12" t="s">
        <v>39</v>
      </c>
      <c r="M69" s="12" t="s">
        <v>39</v>
      </c>
      <c r="N69" s="12" t="s">
        <v>39</v>
      </c>
    </row>
    <row r="71" spans="1:14" x14ac:dyDescent="0.2">
      <c r="A71" s="10" t="s">
        <v>125</v>
      </c>
    </row>
    <row r="72" spans="1:14" x14ac:dyDescent="0.2">
      <c r="A72" s="4" t="s">
        <v>126</v>
      </c>
      <c r="B72" s="2" t="s">
        <v>127</v>
      </c>
      <c r="C72" s="2">
        <v>10954</v>
      </c>
      <c r="D72" s="2">
        <v>400</v>
      </c>
      <c r="E72" s="2">
        <v>784</v>
      </c>
      <c r="F72" s="2">
        <v>499</v>
      </c>
      <c r="G72" s="2">
        <v>708.5</v>
      </c>
      <c r="H72" s="2">
        <v>0</v>
      </c>
      <c r="I72" s="2">
        <v>13345.5</v>
      </c>
      <c r="J72" s="2">
        <v>1428.38</v>
      </c>
      <c r="K72" s="2">
        <v>1259.7</v>
      </c>
      <c r="L72" s="2">
        <v>0.42000000000007276</v>
      </c>
      <c r="M72" s="2">
        <v>2688.5</v>
      </c>
      <c r="N72" s="2">
        <v>10657</v>
      </c>
    </row>
    <row r="73" spans="1:14" x14ac:dyDescent="0.2">
      <c r="A73" s="4" t="s">
        <v>128</v>
      </c>
      <c r="B73" s="2" t="s">
        <v>129</v>
      </c>
      <c r="C73" s="2">
        <v>12185</v>
      </c>
      <c r="D73" s="2">
        <v>200</v>
      </c>
      <c r="E73" s="2">
        <v>784</v>
      </c>
      <c r="F73" s="2">
        <v>499</v>
      </c>
      <c r="G73" s="2">
        <v>708.5</v>
      </c>
      <c r="H73" s="2">
        <v>0</v>
      </c>
      <c r="I73" s="2">
        <v>14376.5</v>
      </c>
      <c r="J73" s="2">
        <v>1648.64</v>
      </c>
      <c r="K73" s="2">
        <v>1401.3</v>
      </c>
      <c r="L73" s="2">
        <v>-0.44000000000050932</v>
      </c>
      <c r="M73" s="2">
        <v>3049.4999999999995</v>
      </c>
      <c r="N73" s="2">
        <v>11327</v>
      </c>
    </row>
    <row r="74" spans="1:14" x14ac:dyDescent="0.2">
      <c r="A74" s="4" t="s">
        <v>130</v>
      </c>
      <c r="B74" s="2" t="s">
        <v>131</v>
      </c>
      <c r="C74" s="2">
        <v>10954</v>
      </c>
      <c r="D74" s="2">
        <v>0</v>
      </c>
      <c r="E74" s="2">
        <v>784</v>
      </c>
      <c r="F74" s="2">
        <v>499</v>
      </c>
      <c r="G74" s="2">
        <v>0</v>
      </c>
      <c r="H74" s="2">
        <v>0</v>
      </c>
      <c r="I74" s="2">
        <v>12237</v>
      </c>
      <c r="J74" s="2">
        <v>1224.92</v>
      </c>
      <c r="K74" s="2">
        <v>1259.7</v>
      </c>
      <c r="L74" s="2">
        <v>-0.11999999999898137</v>
      </c>
      <c r="M74" s="2">
        <v>2484.5000000000009</v>
      </c>
      <c r="N74" s="2">
        <v>9752.5</v>
      </c>
    </row>
    <row r="75" spans="1:14" x14ac:dyDescent="0.2">
      <c r="A75" s="4" t="s">
        <v>132</v>
      </c>
      <c r="B75" s="2" t="s">
        <v>133</v>
      </c>
      <c r="C75" s="2">
        <v>10954</v>
      </c>
      <c r="D75" s="2">
        <v>200</v>
      </c>
      <c r="E75" s="2">
        <v>784</v>
      </c>
      <c r="F75" s="2">
        <v>499</v>
      </c>
      <c r="G75" s="2">
        <v>0</v>
      </c>
      <c r="H75" s="2">
        <v>0</v>
      </c>
      <c r="I75" s="2">
        <v>12437</v>
      </c>
      <c r="J75" s="2">
        <v>1260.76</v>
      </c>
      <c r="K75" s="2">
        <v>1259.7</v>
      </c>
      <c r="L75" s="2">
        <v>4.0000000000873115E-2</v>
      </c>
      <c r="M75" s="2">
        <v>2520.5000000000009</v>
      </c>
      <c r="N75" s="2">
        <v>9916.5</v>
      </c>
    </row>
    <row r="76" spans="1:14" x14ac:dyDescent="0.2">
      <c r="A76" s="4" t="s">
        <v>134</v>
      </c>
      <c r="B76" s="2" t="s">
        <v>135</v>
      </c>
      <c r="C76" s="2">
        <v>10954</v>
      </c>
      <c r="D76" s="2">
        <v>400</v>
      </c>
      <c r="E76" s="2">
        <v>784</v>
      </c>
      <c r="F76" s="2">
        <v>499</v>
      </c>
      <c r="G76" s="2">
        <v>0</v>
      </c>
      <c r="H76" s="2">
        <v>0</v>
      </c>
      <c r="I76" s="2">
        <v>12637</v>
      </c>
      <c r="J76" s="2">
        <v>1296.5999999999999</v>
      </c>
      <c r="K76" s="2">
        <v>1259.7</v>
      </c>
      <c r="L76" s="2">
        <v>0.2000000000007276</v>
      </c>
      <c r="M76" s="2">
        <v>2556.5000000000009</v>
      </c>
      <c r="N76" s="2">
        <v>10080.5</v>
      </c>
    </row>
    <row r="77" spans="1:14" s="12" customFormat="1" x14ac:dyDescent="0.2">
      <c r="A77" s="11"/>
      <c r="C77" s="12" t="s">
        <v>39</v>
      </c>
      <c r="D77" s="12" t="s">
        <v>39</v>
      </c>
      <c r="E77" s="12" t="s">
        <v>39</v>
      </c>
      <c r="F77" s="12" t="s">
        <v>39</v>
      </c>
      <c r="G77" s="12" t="s">
        <v>39</v>
      </c>
      <c r="H77" s="12" t="s">
        <v>39</v>
      </c>
      <c r="I77" s="12" t="s">
        <v>39</v>
      </c>
      <c r="J77" s="12" t="s">
        <v>39</v>
      </c>
      <c r="K77" s="12" t="s">
        <v>39</v>
      </c>
      <c r="L77" s="12" t="s">
        <v>39</v>
      </c>
      <c r="M77" s="12" t="s">
        <v>39</v>
      </c>
      <c r="N77" s="12" t="s">
        <v>39</v>
      </c>
    </row>
    <row r="79" spans="1:14" x14ac:dyDescent="0.2">
      <c r="A79" s="10" t="s">
        <v>138</v>
      </c>
    </row>
    <row r="80" spans="1:14" x14ac:dyDescent="0.2">
      <c r="A80" s="4" t="s">
        <v>498</v>
      </c>
      <c r="B80" s="2" t="s">
        <v>499</v>
      </c>
      <c r="C80" s="2">
        <v>12185</v>
      </c>
      <c r="D80" s="2">
        <v>200</v>
      </c>
      <c r="E80" s="2">
        <v>846</v>
      </c>
      <c r="F80" s="2">
        <v>528</v>
      </c>
      <c r="G80" s="2">
        <v>739.32</v>
      </c>
      <c r="H80" s="2">
        <v>0</v>
      </c>
      <c r="I80" s="2">
        <v>14498.32</v>
      </c>
      <c r="J80" s="2">
        <v>1583.02</v>
      </c>
      <c r="K80" s="2">
        <v>1351.98</v>
      </c>
      <c r="L80" s="2">
        <v>428.81999999999971</v>
      </c>
      <c r="M80" s="2">
        <v>3363.8199999999997</v>
      </c>
      <c r="N80" s="2">
        <v>11134.5</v>
      </c>
    </row>
    <row r="81" spans="1:14" x14ac:dyDescent="0.2">
      <c r="A81" s="4" t="s">
        <v>139</v>
      </c>
      <c r="B81" s="2" t="s">
        <v>140</v>
      </c>
      <c r="C81" s="2">
        <v>10954</v>
      </c>
      <c r="D81" s="2">
        <v>0</v>
      </c>
      <c r="E81" s="2">
        <v>784</v>
      </c>
      <c r="F81" s="2">
        <v>499</v>
      </c>
      <c r="G81" s="2">
        <v>708.5</v>
      </c>
      <c r="H81" s="2">
        <v>0</v>
      </c>
      <c r="I81" s="2">
        <v>12945.5</v>
      </c>
      <c r="J81" s="2">
        <v>1339.7</v>
      </c>
      <c r="K81" s="2">
        <v>1259.7</v>
      </c>
      <c r="L81" s="2">
        <v>67.600000000000364</v>
      </c>
      <c r="M81" s="2">
        <v>2667.0000000000005</v>
      </c>
      <c r="N81" s="2">
        <v>10278.5</v>
      </c>
    </row>
    <row r="82" spans="1:14" x14ac:dyDescent="0.2">
      <c r="A82" s="4" t="s">
        <v>141</v>
      </c>
      <c r="B82" s="2" t="s">
        <v>142</v>
      </c>
      <c r="C82" s="2">
        <v>10954</v>
      </c>
      <c r="D82" s="2">
        <v>0</v>
      </c>
      <c r="E82" s="2">
        <v>784</v>
      </c>
      <c r="F82" s="2">
        <v>499</v>
      </c>
      <c r="G82" s="2">
        <v>0</v>
      </c>
      <c r="H82" s="2">
        <v>0</v>
      </c>
      <c r="I82" s="2">
        <v>12237</v>
      </c>
      <c r="J82" s="2">
        <v>1224.92</v>
      </c>
      <c r="K82" s="2">
        <v>1259.7</v>
      </c>
      <c r="L82" s="2">
        <v>-0.11999999999898137</v>
      </c>
      <c r="M82" s="2">
        <v>2484.5000000000009</v>
      </c>
      <c r="N82" s="2">
        <v>9752.5</v>
      </c>
    </row>
    <row r="83" spans="1:14" x14ac:dyDescent="0.2">
      <c r="A83" s="4" t="s">
        <v>438</v>
      </c>
      <c r="B83" s="2" t="s">
        <v>439</v>
      </c>
      <c r="C83" s="2">
        <v>10954</v>
      </c>
      <c r="D83" s="2">
        <v>0</v>
      </c>
      <c r="E83" s="2">
        <v>784</v>
      </c>
      <c r="F83" s="2">
        <v>499</v>
      </c>
      <c r="G83" s="2">
        <v>0</v>
      </c>
      <c r="H83" s="2">
        <v>0</v>
      </c>
      <c r="I83" s="2">
        <v>12237</v>
      </c>
      <c r="J83" s="2">
        <v>1224.92</v>
      </c>
      <c r="K83" s="2">
        <v>1259.7</v>
      </c>
      <c r="L83" s="2">
        <v>2112.380000000001</v>
      </c>
      <c r="M83" s="2">
        <v>4597.0000000000009</v>
      </c>
      <c r="N83" s="2">
        <v>7640</v>
      </c>
    </row>
    <row r="84" spans="1:14" x14ac:dyDescent="0.2">
      <c r="A84" s="4" t="s">
        <v>508</v>
      </c>
      <c r="B84" s="2" t="s">
        <v>509</v>
      </c>
      <c r="C84" s="2">
        <v>12185</v>
      </c>
      <c r="D84" s="2">
        <v>0</v>
      </c>
      <c r="E84" s="2">
        <v>846</v>
      </c>
      <c r="F84" s="2">
        <v>528</v>
      </c>
      <c r="G84" s="2">
        <v>0</v>
      </c>
      <c r="H84" s="2">
        <v>0</v>
      </c>
      <c r="I84" s="2">
        <v>13559</v>
      </c>
      <c r="J84" s="2">
        <v>1376.05</v>
      </c>
      <c r="K84" s="2">
        <v>1351.98</v>
      </c>
      <c r="L84" s="2">
        <v>3278.4700000000012</v>
      </c>
      <c r="M84" s="2">
        <v>6006.5000000000009</v>
      </c>
      <c r="N84" s="2">
        <v>7552.5</v>
      </c>
    </row>
    <row r="85" spans="1:14" x14ac:dyDescent="0.2">
      <c r="A85" s="4" t="s">
        <v>143</v>
      </c>
      <c r="B85" s="2" t="s">
        <v>144</v>
      </c>
      <c r="C85" s="2">
        <v>10954</v>
      </c>
      <c r="D85" s="2">
        <v>0</v>
      </c>
      <c r="E85" s="2">
        <v>784</v>
      </c>
      <c r="F85" s="2">
        <v>499</v>
      </c>
      <c r="G85" s="2">
        <v>0</v>
      </c>
      <c r="H85" s="2">
        <v>0</v>
      </c>
      <c r="I85" s="2">
        <v>12237</v>
      </c>
      <c r="J85" s="2">
        <v>1224.92</v>
      </c>
      <c r="K85" s="2">
        <v>1259.7</v>
      </c>
      <c r="L85" s="2">
        <v>0.38000000000101863</v>
      </c>
      <c r="M85" s="2">
        <v>2485.0000000000009</v>
      </c>
      <c r="N85" s="2">
        <v>9752</v>
      </c>
    </row>
    <row r="86" spans="1:14" x14ac:dyDescent="0.2">
      <c r="A86" s="4" t="s">
        <v>145</v>
      </c>
      <c r="B86" s="2" t="s">
        <v>146</v>
      </c>
      <c r="C86" s="2">
        <v>10954</v>
      </c>
      <c r="D86" s="2">
        <v>200</v>
      </c>
      <c r="E86" s="2">
        <v>784</v>
      </c>
      <c r="F86" s="2">
        <v>499</v>
      </c>
      <c r="G86" s="2">
        <v>0</v>
      </c>
      <c r="H86" s="2">
        <v>0</v>
      </c>
      <c r="I86" s="2">
        <v>12437</v>
      </c>
      <c r="J86" s="2">
        <v>1260.76</v>
      </c>
      <c r="K86" s="2">
        <v>1259.7</v>
      </c>
      <c r="L86" s="2">
        <v>0.54000000000087311</v>
      </c>
      <c r="M86" s="2">
        <v>2521.0000000000009</v>
      </c>
      <c r="N86" s="2">
        <v>9916</v>
      </c>
    </row>
    <row r="87" spans="1:14" x14ac:dyDescent="0.2">
      <c r="A87" s="4" t="s">
        <v>147</v>
      </c>
      <c r="B87" s="2" t="s">
        <v>148</v>
      </c>
      <c r="C87" s="2">
        <v>10954</v>
      </c>
      <c r="D87" s="2">
        <v>200</v>
      </c>
      <c r="E87" s="2">
        <v>784</v>
      </c>
      <c r="F87" s="2">
        <v>499</v>
      </c>
      <c r="G87" s="2">
        <v>0</v>
      </c>
      <c r="H87" s="2">
        <v>0</v>
      </c>
      <c r="I87" s="2">
        <v>12437</v>
      </c>
      <c r="J87" s="2">
        <v>1260.76</v>
      </c>
      <c r="K87" s="2">
        <v>1259.7</v>
      </c>
      <c r="L87" s="2">
        <v>1566.0400000000009</v>
      </c>
      <c r="M87" s="2">
        <v>4086.5000000000009</v>
      </c>
      <c r="N87" s="2">
        <v>8350.5</v>
      </c>
    </row>
    <row r="88" spans="1:14" x14ac:dyDescent="0.2">
      <c r="A88" s="4" t="s">
        <v>149</v>
      </c>
      <c r="B88" s="2" t="s">
        <v>150</v>
      </c>
      <c r="C88" s="2">
        <v>10954</v>
      </c>
      <c r="D88" s="2">
        <v>200</v>
      </c>
      <c r="E88" s="2">
        <v>784</v>
      </c>
      <c r="F88" s="2">
        <v>499</v>
      </c>
      <c r="G88" s="2">
        <v>0</v>
      </c>
      <c r="H88" s="2">
        <v>0</v>
      </c>
      <c r="I88" s="2">
        <v>12437</v>
      </c>
      <c r="J88" s="2">
        <v>1260.76</v>
      </c>
      <c r="K88" s="2">
        <v>1259.7</v>
      </c>
      <c r="L88" s="2">
        <v>4.0000000000873115E-2</v>
      </c>
      <c r="M88" s="2">
        <v>2520.5000000000009</v>
      </c>
      <c r="N88" s="2">
        <v>9916.5</v>
      </c>
    </row>
    <row r="89" spans="1:14" x14ac:dyDescent="0.2">
      <c r="A89" s="4" t="s">
        <v>151</v>
      </c>
      <c r="B89" s="2" t="s">
        <v>152</v>
      </c>
      <c r="C89" s="2">
        <v>10954</v>
      </c>
      <c r="D89" s="2">
        <v>0</v>
      </c>
      <c r="E89" s="2">
        <v>784</v>
      </c>
      <c r="F89" s="2">
        <v>499</v>
      </c>
      <c r="G89" s="2">
        <v>0</v>
      </c>
      <c r="H89" s="2">
        <v>0</v>
      </c>
      <c r="I89" s="2">
        <v>12237</v>
      </c>
      <c r="J89" s="2">
        <v>1224.92</v>
      </c>
      <c r="K89" s="2">
        <v>1259.7</v>
      </c>
      <c r="L89" s="2">
        <v>-0.11999999999898137</v>
      </c>
      <c r="M89" s="2">
        <v>2484.5000000000009</v>
      </c>
      <c r="N89" s="2">
        <v>9752.5</v>
      </c>
    </row>
    <row r="90" spans="1:14" s="12" customFormat="1" x14ac:dyDescent="0.2">
      <c r="A90" s="11"/>
      <c r="C90" s="12" t="s">
        <v>39</v>
      </c>
      <c r="D90" s="12" t="s">
        <v>39</v>
      </c>
      <c r="E90" s="12" t="s">
        <v>39</v>
      </c>
      <c r="F90" s="12" t="s">
        <v>39</v>
      </c>
      <c r="G90" s="12" t="s">
        <v>39</v>
      </c>
      <c r="H90" s="12" t="s">
        <v>39</v>
      </c>
      <c r="I90" s="12" t="s">
        <v>39</v>
      </c>
      <c r="J90" s="12" t="s">
        <v>39</v>
      </c>
      <c r="K90" s="12" t="s">
        <v>39</v>
      </c>
      <c r="L90" s="12" t="s">
        <v>39</v>
      </c>
      <c r="M90" s="12" t="s">
        <v>39</v>
      </c>
      <c r="N90" s="12" t="s">
        <v>39</v>
      </c>
    </row>
    <row r="92" spans="1:14" x14ac:dyDescent="0.2">
      <c r="A92" s="10" t="s">
        <v>157</v>
      </c>
    </row>
    <row r="93" spans="1:14" x14ac:dyDescent="0.2">
      <c r="A93" s="4" t="s">
        <v>550</v>
      </c>
      <c r="B93" s="2" t="s">
        <v>551</v>
      </c>
      <c r="C93" s="13">
        <v>11670</v>
      </c>
      <c r="D93" s="2">
        <v>200</v>
      </c>
      <c r="E93" s="2">
        <v>788</v>
      </c>
      <c r="F93" s="2">
        <v>468</v>
      </c>
      <c r="G93" s="2">
        <v>850.2</v>
      </c>
      <c r="H93" s="2">
        <v>0</v>
      </c>
      <c r="I93" s="2">
        <v>13976.2</v>
      </c>
      <c r="J93" s="2">
        <v>1562.92</v>
      </c>
      <c r="K93" s="2">
        <v>1341.96</v>
      </c>
      <c r="L93" s="2">
        <v>3327.8199999999997</v>
      </c>
      <c r="M93" s="2">
        <v>6232.7</v>
      </c>
      <c r="N93" s="2">
        <v>7743.5</v>
      </c>
    </row>
    <row r="94" spans="1:14" x14ac:dyDescent="0.2">
      <c r="A94" s="4" t="s">
        <v>158</v>
      </c>
      <c r="B94" s="2" t="s">
        <v>159</v>
      </c>
      <c r="C94" s="13">
        <v>14053</v>
      </c>
      <c r="D94" s="2">
        <v>200</v>
      </c>
      <c r="E94" s="2">
        <v>991</v>
      </c>
      <c r="F94" s="2">
        <v>603</v>
      </c>
      <c r="G94" s="2">
        <v>850.2</v>
      </c>
      <c r="H94" s="2">
        <v>0</v>
      </c>
      <c r="I94" s="2">
        <v>16697.2</v>
      </c>
      <c r="J94" s="2">
        <v>2144.2399999999998</v>
      </c>
      <c r="K94" s="2">
        <v>1616.06</v>
      </c>
      <c r="L94" s="2">
        <v>0.40000000000145519</v>
      </c>
      <c r="M94" s="2">
        <v>3760.7000000000012</v>
      </c>
      <c r="N94" s="2">
        <v>12936.5</v>
      </c>
    </row>
    <row r="95" spans="1:14" x14ac:dyDescent="0.2">
      <c r="A95" s="4" t="s">
        <v>160</v>
      </c>
      <c r="B95" s="2" t="s">
        <v>161</v>
      </c>
      <c r="C95" s="13">
        <v>12197</v>
      </c>
      <c r="D95" s="2">
        <v>200</v>
      </c>
      <c r="E95" s="2">
        <v>815</v>
      </c>
      <c r="F95" s="2">
        <v>496</v>
      </c>
      <c r="G95" s="2">
        <v>566.79999999999995</v>
      </c>
      <c r="H95" s="2">
        <v>0</v>
      </c>
      <c r="I95" s="2">
        <v>14274.8</v>
      </c>
      <c r="J95" s="2">
        <v>1626.92</v>
      </c>
      <c r="K95" s="2">
        <v>1402.66</v>
      </c>
      <c r="L95" s="2">
        <v>8661.2199999999993</v>
      </c>
      <c r="M95" s="2">
        <v>11690.8</v>
      </c>
      <c r="N95" s="2">
        <v>2584</v>
      </c>
    </row>
    <row r="96" spans="1:14" x14ac:dyDescent="0.2">
      <c r="A96" s="4" t="s">
        <v>162</v>
      </c>
      <c r="B96" s="2" t="s">
        <v>163</v>
      </c>
      <c r="C96" s="13">
        <v>10907</v>
      </c>
      <c r="D96" s="2">
        <v>200</v>
      </c>
      <c r="E96" s="2">
        <v>717</v>
      </c>
      <c r="F96" s="2">
        <v>447</v>
      </c>
      <c r="G96" s="2">
        <v>708.5</v>
      </c>
      <c r="H96" s="2">
        <v>0</v>
      </c>
      <c r="I96" s="2">
        <v>12979.5</v>
      </c>
      <c r="J96" s="2">
        <v>1358</v>
      </c>
      <c r="K96" s="2">
        <v>1254.32</v>
      </c>
      <c r="L96" s="2">
        <v>4846.68</v>
      </c>
      <c r="M96" s="2">
        <v>7459</v>
      </c>
      <c r="N96" s="2">
        <v>5520.5</v>
      </c>
    </row>
    <row r="97" spans="1:14" x14ac:dyDescent="0.2">
      <c r="A97" s="4" t="s">
        <v>534</v>
      </c>
      <c r="B97" s="2" t="s">
        <v>535</v>
      </c>
      <c r="C97" s="13">
        <v>12197</v>
      </c>
      <c r="D97" s="2">
        <v>400</v>
      </c>
      <c r="E97" s="2">
        <v>815</v>
      </c>
      <c r="F97" s="2">
        <v>496</v>
      </c>
      <c r="G97" s="2">
        <v>708.5</v>
      </c>
      <c r="H97" s="2">
        <v>0</v>
      </c>
      <c r="I97" s="2">
        <v>14616.5</v>
      </c>
      <c r="J97" s="2">
        <v>1699.9</v>
      </c>
      <c r="K97" s="2">
        <v>1402.68</v>
      </c>
      <c r="L97" s="2">
        <v>9168.92</v>
      </c>
      <c r="M97" s="2">
        <v>12271.5</v>
      </c>
      <c r="N97" s="2">
        <v>2345</v>
      </c>
    </row>
    <row r="98" spans="1:14" x14ac:dyDescent="0.2">
      <c r="A98" s="4" t="s">
        <v>164</v>
      </c>
      <c r="B98" s="2" t="s">
        <v>165</v>
      </c>
      <c r="C98" s="13">
        <v>11279</v>
      </c>
      <c r="D98" s="2">
        <v>200</v>
      </c>
      <c r="E98" s="2">
        <v>737</v>
      </c>
      <c r="F98" s="2">
        <v>455</v>
      </c>
      <c r="G98" s="2">
        <v>566.79999999999995</v>
      </c>
      <c r="H98" s="2">
        <v>0</v>
      </c>
      <c r="I98" s="2">
        <v>13237.8</v>
      </c>
      <c r="J98" s="2">
        <v>1408.3</v>
      </c>
      <c r="K98" s="2">
        <v>1297.0999999999999</v>
      </c>
      <c r="L98" s="2">
        <v>212.39999999999964</v>
      </c>
      <c r="M98" s="2">
        <v>2917.7999999999993</v>
      </c>
      <c r="N98" s="2">
        <v>10320</v>
      </c>
    </row>
    <row r="99" spans="1:14" x14ac:dyDescent="0.2">
      <c r="A99" s="4" t="s">
        <v>166</v>
      </c>
      <c r="B99" s="2" t="s">
        <v>167</v>
      </c>
      <c r="C99" s="13">
        <v>11279</v>
      </c>
      <c r="D99" s="2">
        <v>0</v>
      </c>
      <c r="E99" s="2">
        <v>737</v>
      </c>
      <c r="F99" s="2">
        <v>455</v>
      </c>
      <c r="G99" s="2">
        <v>566.79999999999995</v>
      </c>
      <c r="H99" s="2">
        <v>0</v>
      </c>
      <c r="I99" s="2">
        <v>13037.8</v>
      </c>
      <c r="J99" s="2">
        <v>1368.46</v>
      </c>
      <c r="K99" s="2">
        <v>1297.0999999999999</v>
      </c>
      <c r="L99" s="2">
        <v>212.73999999999978</v>
      </c>
      <c r="M99" s="2">
        <v>2878.2999999999997</v>
      </c>
      <c r="N99" s="2">
        <v>10159.5</v>
      </c>
    </row>
    <row r="100" spans="1:14" x14ac:dyDescent="0.2">
      <c r="A100" s="4" t="s">
        <v>168</v>
      </c>
      <c r="B100" s="2" t="s">
        <v>169</v>
      </c>
      <c r="C100" s="13">
        <v>12197</v>
      </c>
      <c r="D100" s="2">
        <v>400</v>
      </c>
      <c r="E100" s="2">
        <v>815</v>
      </c>
      <c r="F100" s="2">
        <v>496</v>
      </c>
      <c r="G100" s="2">
        <v>566.79999999999995</v>
      </c>
      <c r="H100" s="2">
        <v>862.74</v>
      </c>
      <c r="I100" s="2">
        <v>15337.539999999999</v>
      </c>
      <c r="J100" s="2">
        <v>1922.6</v>
      </c>
      <c r="K100" s="2">
        <v>1488.22</v>
      </c>
      <c r="L100" s="2">
        <v>11313.72</v>
      </c>
      <c r="M100" s="2">
        <v>14724.539999999999</v>
      </c>
      <c r="N100" s="2">
        <v>613</v>
      </c>
    </row>
    <row r="101" spans="1:14" x14ac:dyDescent="0.2">
      <c r="A101" s="4" t="s">
        <v>170</v>
      </c>
      <c r="B101" s="2" t="s">
        <v>171</v>
      </c>
      <c r="C101" s="13">
        <v>12197</v>
      </c>
      <c r="D101" s="2">
        <v>400</v>
      </c>
      <c r="E101" s="2">
        <v>815</v>
      </c>
      <c r="F101" s="2">
        <v>496</v>
      </c>
      <c r="G101" s="2">
        <v>566.79999999999995</v>
      </c>
      <c r="H101" s="2">
        <v>0</v>
      </c>
      <c r="I101" s="2">
        <v>14474.8</v>
      </c>
      <c r="J101" s="2">
        <v>1669.64</v>
      </c>
      <c r="K101" s="2">
        <v>1402.68</v>
      </c>
      <c r="L101" s="2">
        <v>221.97999999999956</v>
      </c>
      <c r="M101" s="2">
        <v>3294.2999999999997</v>
      </c>
      <c r="N101" s="2">
        <v>11180.5</v>
      </c>
    </row>
    <row r="102" spans="1:14" x14ac:dyDescent="0.2">
      <c r="A102" s="4" t="s">
        <v>172</v>
      </c>
      <c r="B102" s="2" t="s">
        <v>173</v>
      </c>
      <c r="C102" s="13">
        <v>12197</v>
      </c>
      <c r="D102" s="2">
        <v>400</v>
      </c>
      <c r="E102" s="2">
        <v>815</v>
      </c>
      <c r="F102" s="2">
        <v>496</v>
      </c>
      <c r="G102" s="2">
        <v>566.79999999999995</v>
      </c>
      <c r="H102" s="2">
        <v>0</v>
      </c>
      <c r="I102" s="2">
        <v>14474.8</v>
      </c>
      <c r="J102" s="2">
        <v>1669.64</v>
      </c>
      <c r="K102" s="2">
        <v>1402.66</v>
      </c>
      <c r="L102" s="2">
        <v>3771</v>
      </c>
      <c r="M102" s="2">
        <v>6843.3</v>
      </c>
      <c r="N102" s="2">
        <v>7631.5</v>
      </c>
    </row>
    <row r="103" spans="1:14" x14ac:dyDescent="0.2">
      <c r="A103" s="4" t="s">
        <v>174</v>
      </c>
      <c r="B103" s="2" t="s">
        <v>175</v>
      </c>
      <c r="C103" s="13">
        <v>12197</v>
      </c>
      <c r="D103" s="2">
        <v>200</v>
      </c>
      <c r="E103" s="2">
        <v>815</v>
      </c>
      <c r="F103" s="2">
        <v>496</v>
      </c>
      <c r="G103" s="2">
        <v>566.79999999999995</v>
      </c>
      <c r="H103" s="2">
        <v>0</v>
      </c>
      <c r="I103" s="2">
        <v>14274.8</v>
      </c>
      <c r="J103" s="2">
        <v>1626.92</v>
      </c>
      <c r="K103" s="2">
        <v>1402.66</v>
      </c>
      <c r="L103" s="2">
        <v>6393.2199999999993</v>
      </c>
      <c r="M103" s="2">
        <v>9422.7999999999993</v>
      </c>
      <c r="N103" s="2">
        <v>4852</v>
      </c>
    </row>
    <row r="104" spans="1:14" x14ac:dyDescent="0.2">
      <c r="A104" s="4" t="s">
        <v>176</v>
      </c>
      <c r="B104" s="2" t="s">
        <v>177</v>
      </c>
      <c r="C104" s="13">
        <v>11279</v>
      </c>
      <c r="D104" s="2">
        <v>200</v>
      </c>
      <c r="E104" s="2">
        <v>737</v>
      </c>
      <c r="F104" s="2">
        <v>455</v>
      </c>
      <c r="G104" s="2">
        <v>566.79999999999995</v>
      </c>
      <c r="H104" s="2">
        <v>751.94</v>
      </c>
      <c r="I104" s="2">
        <v>13989.74</v>
      </c>
      <c r="J104" s="2">
        <v>1488.6</v>
      </c>
      <c r="K104" s="2">
        <v>1297.0999999999999</v>
      </c>
      <c r="L104" s="2">
        <v>213.04000000000087</v>
      </c>
      <c r="M104" s="2">
        <v>2998.7400000000007</v>
      </c>
      <c r="N104" s="2">
        <v>10991</v>
      </c>
    </row>
    <row r="105" spans="1:14" x14ac:dyDescent="0.2">
      <c r="A105" s="4" t="s">
        <v>178</v>
      </c>
      <c r="B105" s="2" t="s">
        <v>179</v>
      </c>
      <c r="C105" s="13">
        <v>12197</v>
      </c>
      <c r="D105" s="2">
        <v>400</v>
      </c>
      <c r="E105" s="2">
        <v>815</v>
      </c>
      <c r="F105" s="2">
        <v>496</v>
      </c>
      <c r="G105" s="2">
        <v>566.79999999999995</v>
      </c>
      <c r="H105" s="2">
        <v>0</v>
      </c>
      <c r="I105" s="2">
        <v>14474.8</v>
      </c>
      <c r="J105" s="2">
        <v>1669.64</v>
      </c>
      <c r="K105" s="2">
        <v>1402.66</v>
      </c>
      <c r="L105" s="2">
        <v>212.5</v>
      </c>
      <c r="M105" s="2">
        <v>3284.8</v>
      </c>
      <c r="N105" s="2">
        <v>11190</v>
      </c>
    </row>
    <row r="106" spans="1:14" x14ac:dyDescent="0.2">
      <c r="A106" s="4" t="s">
        <v>180</v>
      </c>
      <c r="B106" s="2" t="s">
        <v>181</v>
      </c>
      <c r="C106" s="13">
        <v>12197</v>
      </c>
      <c r="D106" s="2">
        <v>200</v>
      </c>
      <c r="E106" s="2">
        <v>815</v>
      </c>
      <c r="F106" s="2">
        <v>496</v>
      </c>
      <c r="G106" s="2">
        <v>283.39999999999998</v>
      </c>
      <c r="H106" s="2">
        <v>0</v>
      </c>
      <c r="I106" s="2">
        <v>13991.4</v>
      </c>
      <c r="J106" s="2">
        <v>1566.38</v>
      </c>
      <c r="K106" s="2">
        <v>1402.66</v>
      </c>
      <c r="L106" s="2">
        <v>5123.8600000000006</v>
      </c>
      <c r="M106" s="2">
        <v>8092.9000000000005</v>
      </c>
      <c r="N106" s="2">
        <v>5898.5</v>
      </c>
    </row>
    <row r="107" spans="1:14" x14ac:dyDescent="0.2">
      <c r="A107" s="4" t="s">
        <v>182</v>
      </c>
      <c r="B107" s="2" t="s">
        <v>183</v>
      </c>
      <c r="C107" s="13">
        <v>11279</v>
      </c>
      <c r="D107" s="2">
        <v>200</v>
      </c>
      <c r="E107" s="2">
        <v>737</v>
      </c>
      <c r="F107" s="2">
        <v>455</v>
      </c>
      <c r="G107" s="2">
        <v>283.39999999999998</v>
      </c>
      <c r="H107" s="2">
        <v>0</v>
      </c>
      <c r="I107" s="2">
        <v>12954.4</v>
      </c>
      <c r="J107" s="2">
        <v>1353.52</v>
      </c>
      <c r="K107" s="2">
        <v>1297.0999999999999</v>
      </c>
      <c r="L107" s="2">
        <v>5372.7799999999988</v>
      </c>
      <c r="M107" s="2">
        <v>8023.3999999999987</v>
      </c>
      <c r="N107" s="2">
        <v>4931</v>
      </c>
    </row>
    <row r="108" spans="1:14" x14ac:dyDescent="0.2">
      <c r="A108" s="4" t="s">
        <v>184</v>
      </c>
      <c r="B108" s="2" t="s">
        <v>185</v>
      </c>
      <c r="C108" s="13">
        <v>10907</v>
      </c>
      <c r="D108" s="2">
        <v>200</v>
      </c>
      <c r="E108" s="2">
        <v>717</v>
      </c>
      <c r="F108" s="2">
        <v>447</v>
      </c>
      <c r="G108" s="2">
        <v>283.39999999999998</v>
      </c>
      <c r="H108" s="2">
        <v>0</v>
      </c>
      <c r="I108" s="2">
        <v>12554.4</v>
      </c>
      <c r="J108" s="2">
        <v>1281.8399999999999</v>
      </c>
      <c r="K108" s="2">
        <v>1254.32</v>
      </c>
      <c r="L108" s="2">
        <v>3479.24</v>
      </c>
      <c r="M108" s="2">
        <v>6015.4</v>
      </c>
      <c r="N108" s="2">
        <v>6539</v>
      </c>
    </row>
    <row r="109" spans="1:14" x14ac:dyDescent="0.2">
      <c r="A109" s="4" t="s">
        <v>186</v>
      </c>
      <c r="B109" s="2" t="s">
        <v>187</v>
      </c>
      <c r="C109" s="13">
        <v>11669</v>
      </c>
      <c r="D109" s="2">
        <v>400</v>
      </c>
      <c r="E109" s="2">
        <v>788</v>
      </c>
      <c r="F109" s="2">
        <v>468</v>
      </c>
      <c r="G109" s="2">
        <v>0</v>
      </c>
      <c r="H109" s="2">
        <v>777.94</v>
      </c>
      <c r="I109" s="2">
        <v>14102.94</v>
      </c>
      <c r="J109" s="2">
        <v>1507.12</v>
      </c>
      <c r="K109" s="2">
        <v>1372.3</v>
      </c>
      <c r="L109" s="2">
        <v>6978.02</v>
      </c>
      <c r="M109" s="2">
        <v>9857.44</v>
      </c>
      <c r="N109" s="2">
        <v>4245.5</v>
      </c>
    </row>
    <row r="110" spans="1:14" x14ac:dyDescent="0.2">
      <c r="A110" s="4" t="s">
        <v>188</v>
      </c>
      <c r="B110" s="2" t="s">
        <v>189</v>
      </c>
      <c r="C110" s="13">
        <v>12197</v>
      </c>
      <c r="D110" s="2">
        <v>200</v>
      </c>
      <c r="E110" s="2">
        <v>815</v>
      </c>
      <c r="F110" s="2">
        <v>404</v>
      </c>
      <c r="G110" s="2">
        <v>0</v>
      </c>
      <c r="H110" s="2">
        <v>813.14</v>
      </c>
      <c r="I110" s="2">
        <v>14429.14</v>
      </c>
      <c r="J110" s="2">
        <v>1573.04</v>
      </c>
      <c r="K110" s="2">
        <v>1402.66</v>
      </c>
      <c r="L110" s="2">
        <v>5891.9399999999987</v>
      </c>
      <c r="M110" s="2">
        <v>8867.64</v>
      </c>
      <c r="N110" s="2">
        <v>5561.5</v>
      </c>
    </row>
    <row r="111" spans="1:14" x14ac:dyDescent="0.2">
      <c r="A111" s="4" t="s">
        <v>190</v>
      </c>
      <c r="B111" s="2" t="s">
        <v>191</v>
      </c>
      <c r="C111" s="13">
        <v>11669</v>
      </c>
      <c r="D111" s="2">
        <v>400</v>
      </c>
      <c r="E111" s="2">
        <v>788</v>
      </c>
      <c r="F111" s="2">
        <v>468</v>
      </c>
      <c r="G111" s="2">
        <v>0</v>
      </c>
      <c r="H111" s="2">
        <v>680.7</v>
      </c>
      <c r="I111" s="2">
        <v>14005.7</v>
      </c>
      <c r="J111" s="2">
        <v>1496.74</v>
      </c>
      <c r="K111" s="2">
        <v>1341.94</v>
      </c>
      <c r="L111" s="2">
        <v>5650.52</v>
      </c>
      <c r="M111" s="2">
        <v>8489.2000000000007</v>
      </c>
      <c r="N111" s="2">
        <v>5516.5</v>
      </c>
    </row>
    <row r="112" spans="1:14" x14ac:dyDescent="0.2">
      <c r="A112" s="4" t="s">
        <v>192</v>
      </c>
      <c r="B112" s="2" t="s">
        <v>193</v>
      </c>
      <c r="C112" s="13">
        <v>12197</v>
      </c>
      <c r="D112" s="2">
        <v>200</v>
      </c>
      <c r="E112" s="2">
        <v>788</v>
      </c>
      <c r="F112" s="2">
        <v>468</v>
      </c>
      <c r="G112" s="2">
        <v>0</v>
      </c>
      <c r="H112" s="2">
        <v>3709.95</v>
      </c>
      <c r="I112" s="2">
        <v>17362.95</v>
      </c>
      <c r="J112" s="2">
        <v>2019.23</v>
      </c>
      <c r="K112" s="2">
        <v>1402.66</v>
      </c>
      <c r="L112" s="2">
        <v>222.06000000000131</v>
      </c>
      <c r="M112" s="2">
        <v>3643.9500000000016</v>
      </c>
      <c r="N112" s="2">
        <v>13719</v>
      </c>
    </row>
    <row r="113" spans="1:14" x14ac:dyDescent="0.2">
      <c r="A113" s="4" t="s">
        <v>194</v>
      </c>
      <c r="B113" s="2" t="s">
        <v>195</v>
      </c>
      <c r="C113" s="13">
        <v>11279</v>
      </c>
      <c r="D113" s="2">
        <v>200</v>
      </c>
      <c r="E113" s="2">
        <v>737</v>
      </c>
      <c r="F113" s="2">
        <v>424.67</v>
      </c>
      <c r="G113" s="2">
        <v>0</v>
      </c>
      <c r="H113" s="2">
        <v>0</v>
      </c>
      <c r="I113" s="2">
        <v>12640.67</v>
      </c>
      <c r="J113" s="2">
        <v>1297.29</v>
      </c>
      <c r="K113" s="2">
        <v>1297.06</v>
      </c>
      <c r="L113" s="2">
        <v>212.81999999999971</v>
      </c>
      <c r="M113" s="2">
        <v>2807.1699999999996</v>
      </c>
      <c r="N113" s="2">
        <v>9833.5</v>
      </c>
    </row>
    <row r="114" spans="1:14" x14ac:dyDescent="0.2">
      <c r="A114" s="4" t="s">
        <v>196</v>
      </c>
      <c r="B114" s="2" t="s">
        <v>197</v>
      </c>
      <c r="C114" s="13">
        <v>11669</v>
      </c>
      <c r="D114" s="2">
        <v>200</v>
      </c>
      <c r="E114" s="2">
        <v>656.66</v>
      </c>
      <c r="F114" s="2">
        <v>468</v>
      </c>
      <c r="G114" s="2">
        <v>0</v>
      </c>
      <c r="H114" s="2">
        <v>0</v>
      </c>
      <c r="I114" s="2">
        <v>12993.66</v>
      </c>
      <c r="J114" s="2">
        <v>1362.6</v>
      </c>
      <c r="K114" s="2">
        <v>1341.94</v>
      </c>
      <c r="L114" s="2">
        <v>0.11999999999898137</v>
      </c>
      <c r="M114" s="2">
        <v>2704.6599999999989</v>
      </c>
      <c r="N114" s="2">
        <v>10289</v>
      </c>
    </row>
    <row r="115" spans="1:14" x14ac:dyDescent="0.2">
      <c r="A115" s="4" t="s">
        <v>562</v>
      </c>
      <c r="B115" s="2" t="s">
        <v>563</v>
      </c>
      <c r="C115" s="13">
        <v>16246</v>
      </c>
      <c r="D115" s="2">
        <v>200</v>
      </c>
      <c r="E115" s="2">
        <v>714.4</v>
      </c>
      <c r="F115" s="2">
        <v>445.26</v>
      </c>
      <c r="G115" s="2">
        <v>0</v>
      </c>
      <c r="H115" s="2">
        <v>0</v>
      </c>
      <c r="I115" s="2">
        <v>17605.66</v>
      </c>
      <c r="J115" s="2">
        <v>1201.26</v>
      </c>
      <c r="K115" s="2">
        <v>901.31</v>
      </c>
      <c r="L115" s="2">
        <v>6293.59</v>
      </c>
      <c r="M115" s="2">
        <v>8396.16</v>
      </c>
      <c r="N115" s="2">
        <v>9209.5</v>
      </c>
    </row>
    <row r="116" spans="1:14" x14ac:dyDescent="0.2">
      <c r="A116" s="4" t="s">
        <v>198</v>
      </c>
      <c r="B116" s="2" t="s">
        <v>199</v>
      </c>
      <c r="C116" s="13">
        <v>11279</v>
      </c>
      <c r="D116" s="2">
        <v>200</v>
      </c>
      <c r="E116" s="2">
        <v>638.55999999999995</v>
      </c>
      <c r="F116" s="2">
        <v>394.16</v>
      </c>
      <c r="G116" s="2">
        <v>0</v>
      </c>
      <c r="H116" s="2">
        <v>1503.88</v>
      </c>
      <c r="I116" s="2">
        <v>14015.599999999999</v>
      </c>
      <c r="J116" s="2">
        <v>1489.8</v>
      </c>
      <c r="K116" s="2">
        <v>1297.0999999999999</v>
      </c>
      <c r="L116" s="2">
        <v>-0.30000000000109139</v>
      </c>
      <c r="M116" s="2">
        <v>2786.5999999999985</v>
      </c>
      <c r="N116" s="2">
        <v>11229</v>
      </c>
    </row>
    <row r="117" spans="1:14" s="12" customFormat="1" x14ac:dyDescent="0.2">
      <c r="A117" s="11"/>
      <c r="C117" s="12" t="s">
        <v>39</v>
      </c>
      <c r="D117" s="12" t="s">
        <v>39</v>
      </c>
      <c r="E117" s="12" t="s">
        <v>39</v>
      </c>
      <c r="F117" s="12" t="s">
        <v>39</v>
      </c>
      <c r="G117" s="12" t="s">
        <v>39</v>
      </c>
      <c r="H117" s="12" t="s">
        <v>39</v>
      </c>
      <c r="I117" s="12" t="s">
        <v>39</v>
      </c>
      <c r="J117" s="12" t="s">
        <v>39</v>
      </c>
      <c r="K117" s="12" t="s">
        <v>39</v>
      </c>
      <c r="L117" s="12" t="s">
        <v>39</v>
      </c>
      <c r="M117" s="12" t="s">
        <v>39</v>
      </c>
      <c r="N117" s="12" t="s">
        <v>39</v>
      </c>
    </row>
    <row r="119" spans="1:14" x14ac:dyDescent="0.2">
      <c r="A119" s="10" t="s">
        <v>206</v>
      </c>
    </row>
    <row r="120" spans="1:14" x14ac:dyDescent="0.2">
      <c r="A120" s="4" t="s">
        <v>207</v>
      </c>
      <c r="B120" s="2" t="s">
        <v>208</v>
      </c>
      <c r="C120" s="13">
        <v>12038</v>
      </c>
      <c r="D120" s="2">
        <v>200</v>
      </c>
      <c r="E120" s="2">
        <v>802</v>
      </c>
      <c r="F120" s="2">
        <v>482</v>
      </c>
      <c r="G120" s="2">
        <v>850.2</v>
      </c>
      <c r="H120" s="2">
        <v>802.54</v>
      </c>
      <c r="I120" s="2">
        <v>15174.740000000002</v>
      </c>
      <c r="J120" s="2">
        <v>1733.43</v>
      </c>
      <c r="K120" s="2">
        <v>1384.38</v>
      </c>
      <c r="L120" s="2">
        <v>6152.43</v>
      </c>
      <c r="M120" s="2">
        <v>9270.2400000000016</v>
      </c>
      <c r="N120" s="2">
        <v>5904.5</v>
      </c>
    </row>
    <row r="121" spans="1:14" x14ac:dyDescent="0.2">
      <c r="A121" s="4" t="s">
        <v>209</v>
      </c>
      <c r="B121" s="2" t="s">
        <v>210</v>
      </c>
      <c r="C121" s="13">
        <v>11279</v>
      </c>
      <c r="D121" s="2">
        <v>200</v>
      </c>
      <c r="E121" s="2">
        <v>737</v>
      </c>
      <c r="F121" s="2">
        <v>455</v>
      </c>
      <c r="G121" s="2">
        <v>850.2</v>
      </c>
      <c r="H121" s="2">
        <v>751.94</v>
      </c>
      <c r="I121" s="2">
        <v>14273.140000000001</v>
      </c>
      <c r="J121" s="2">
        <v>1546.25</v>
      </c>
      <c r="K121" s="2">
        <v>1297.0999999999999</v>
      </c>
      <c r="L121" s="2">
        <v>2862.2900000000009</v>
      </c>
      <c r="M121" s="2">
        <v>5705.6400000000012</v>
      </c>
      <c r="N121" s="2">
        <v>8567.5</v>
      </c>
    </row>
    <row r="122" spans="1:14" x14ac:dyDescent="0.2">
      <c r="A122" s="4" t="s">
        <v>211</v>
      </c>
      <c r="B122" s="2" t="s">
        <v>212</v>
      </c>
      <c r="C122" s="13">
        <v>11279</v>
      </c>
      <c r="D122" s="2">
        <v>0</v>
      </c>
      <c r="E122" s="2">
        <v>737</v>
      </c>
      <c r="F122" s="2">
        <v>455</v>
      </c>
      <c r="G122" s="2">
        <v>850.2</v>
      </c>
      <c r="H122" s="2">
        <v>0</v>
      </c>
      <c r="I122" s="2">
        <v>13321.2</v>
      </c>
      <c r="J122" s="2">
        <v>1423.22</v>
      </c>
      <c r="K122" s="2">
        <v>1297.0999999999999</v>
      </c>
      <c r="L122" s="2">
        <v>212.38000000000102</v>
      </c>
      <c r="M122" s="2">
        <v>2932.7000000000007</v>
      </c>
      <c r="N122" s="2">
        <v>10388.5</v>
      </c>
    </row>
    <row r="123" spans="1:14" x14ac:dyDescent="0.2">
      <c r="A123" s="4" t="s">
        <v>213</v>
      </c>
      <c r="B123" s="2" t="s">
        <v>214</v>
      </c>
      <c r="C123" s="13">
        <v>11279</v>
      </c>
      <c r="D123" s="2">
        <v>400</v>
      </c>
      <c r="E123" s="2">
        <v>737</v>
      </c>
      <c r="F123" s="2">
        <v>455</v>
      </c>
      <c r="G123" s="2">
        <v>850.2</v>
      </c>
      <c r="H123" s="2">
        <v>751.94</v>
      </c>
      <c r="I123" s="2">
        <v>14473.140000000001</v>
      </c>
      <c r="J123" s="2">
        <v>1588.97</v>
      </c>
      <c r="K123" s="2">
        <v>1297.0999999999999</v>
      </c>
      <c r="L123" s="2">
        <v>7454.5700000000015</v>
      </c>
      <c r="M123" s="2">
        <v>10340.640000000001</v>
      </c>
      <c r="N123" s="2">
        <v>4132.5</v>
      </c>
    </row>
    <row r="124" spans="1:14" x14ac:dyDescent="0.2">
      <c r="A124" s="4" t="s">
        <v>215</v>
      </c>
      <c r="B124" s="2" t="s">
        <v>216</v>
      </c>
      <c r="C124" s="13">
        <v>11279</v>
      </c>
      <c r="D124" s="2">
        <v>400</v>
      </c>
      <c r="E124" s="2">
        <v>737</v>
      </c>
      <c r="F124" s="2">
        <v>455</v>
      </c>
      <c r="G124" s="2">
        <v>708.5</v>
      </c>
      <c r="H124" s="2">
        <v>751.94</v>
      </c>
      <c r="I124" s="2">
        <v>14331.44</v>
      </c>
      <c r="J124" s="2">
        <v>1558.71</v>
      </c>
      <c r="K124" s="2">
        <v>1297.0999999999999</v>
      </c>
      <c r="L124" s="2">
        <v>3399.630000000001</v>
      </c>
      <c r="M124" s="2">
        <v>6255.4400000000005</v>
      </c>
      <c r="N124" s="2">
        <v>8076</v>
      </c>
    </row>
    <row r="125" spans="1:14" x14ac:dyDescent="0.2">
      <c r="A125" s="4" t="s">
        <v>217</v>
      </c>
      <c r="B125" s="2" t="s">
        <v>218</v>
      </c>
      <c r="C125" s="13">
        <v>11279</v>
      </c>
      <c r="D125" s="2">
        <v>0</v>
      </c>
      <c r="E125" s="2">
        <v>737</v>
      </c>
      <c r="F125" s="2">
        <v>333.66</v>
      </c>
      <c r="G125" s="2">
        <v>708.5</v>
      </c>
      <c r="H125" s="2">
        <v>0</v>
      </c>
      <c r="I125" s="2">
        <v>13058.16</v>
      </c>
      <c r="J125" s="2">
        <v>1372.1</v>
      </c>
      <c r="K125" s="2">
        <v>1297.0999999999999</v>
      </c>
      <c r="L125" s="2">
        <v>9067.4599999999991</v>
      </c>
      <c r="M125" s="2">
        <v>11736.66</v>
      </c>
      <c r="N125" s="2">
        <v>1321.5</v>
      </c>
    </row>
    <row r="126" spans="1:14" x14ac:dyDescent="0.2">
      <c r="A126" s="4" t="s">
        <v>219</v>
      </c>
      <c r="B126" s="2" t="s">
        <v>220</v>
      </c>
      <c r="C126" s="13">
        <v>12038</v>
      </c>
      <c r="D126" s="2">
        <v>200</v>
      </c>
      <c r="E126" s="2">
        <v>802</v>
      </c>
      <c r="F126" s="2">
        <v>482</v>
      </c>
      <c r="G126" s="2">
        <v>850.2</v>
      </c>
      <c r="H126" s="2">
        <v>0</v>
      </c>
      <c r="I126" s="2">
        <v>14372.2</v>
      </c>
      <c r="J126" s="2">
        <v>1647.72</v>
      </c>
      <c r="K126" s="2">
        <v>1384.38</v>
      </c>
      <c r="L126" s="2">
        <v>6082.1</v>
      </c>
      <c r="M126" s="2">
        <v>9114.2000000000007</v>
      </c>
      <c r="N126" s="2">
        <v>5258</v>
      </c>
    </row>
    <row r="127" spans="1:14" x14ac:dyDescent="0.2">
      <c r="A127" s="4" t="s">
        <v>221</v>
      </c>
      <c r="B127" s="2" t="s">
        <v>222</v>
      </c>
      <c r="C127" s="13">
        <v>11279</v>
      </c>
      <c r="D127" s="2">
        <v>0</v>
      </c>
      <c r="E127" s="2">
        <v>737</v>
      </c>
      <c r="F127" s="2">
        <v>455</v>
      </c>
      <c r="G127" s="2">
        <v>708.5</v>
      </c>
      <c r="H127" s="2">
        <v>0</v>
      </c>
      <c r="I127" s="2">
        <v>13179.5</v>
      </c>
      <c r="J127" s="2">
        <v>1393.84</v>
      </c>
      <c r="K127" s="2">
        <v>1297.0999999999999</v>
      </c>
      <c r="L127" s="2">
        <v>5828.0600000000013</v>
      </c>
      <c r="M127" s="2">
        <v>8519</v>
      </c>
      <c r="N127" s="2">
        <v>4660.5</v>
      </c>
    </row>
    <row r="128" spans="1:14" x14ac:dyDescent="0.2">
      <c r="A128" s="4" t="s">
        <v>223</v>
      </c>
      <c r="B128" s="2" t="s">
        <v>224</v>
      </c>
      <c r="C128" s="13">
        <v>11279</v>
      </c>
      <c r="D128" s="2">
        <v>0</v>
      </c>
      <c r="E128" s="2">
        <v>737</v>
      </c>
      <c r="F128" s="2">
        <v>455</v>
      </c>
      <c r="G128" s="2">
        <v>566.79999999999995</v>
      </c>
      <c r="H128" s="2">
        <v>751.94</v>
      </c>
      <c r="I128" s="2">
        <v>13789.74</v>
      </c>
      <c r="J128" s="2">
        <v>1445.88</v>
      </c>
      <c r="K128" s="2">
        <v>1297.0999999999999</v>
      </c>
      <c r="L128" s="2">
        <v>6622.26</v>
      </c>
      <c r="M128" s="2">
        <v>9365.24</v>
      </c>
      <c r="N128" s="2">
        <v>4424.5</v>
      </c>
    </row>
    <row r="129" spans="1:14" x14ac:dyDescent="0.2">
      <c r="A129" s="4" t="s">
        <v>225</v>
      </c>
      <c r="B129" s="2" t="s">
        <v>226</v>
      </c>
      <c r="C129" s="13">
        <v>11279</v>
      </c>
      <c r="D129" s="2">
        <v>200</v>
      </c>
      <c r="E129" s="2">
        <v>737</v>
      </c>
      <c r="F129" s="2">
        <v>455</v>
      </c>
      <c r="G129" s="2">
        <v>566.79999999999995</v>
      </c>
      <c r="H129" s="2">
        <v>0</v>
      </c>
      <c r="I129" s="2">
        <v>13237.8</v>
      </c>
      <c r="J129" s="2">
        <v>1403.76</v>
      </c>
      <c r="K129" s="2">
        <v>1294.44</v>
      </c>
      <c r="L129" s="2">
        <v>235.59999999999854</v>
      </c>
      <c r="M129" s="2">
        <v>2933.7999999999984</v>
      </c>
      <c r="N129" s="2">
        <v>10304</v>
      </c>
    </row>
    <row r="130" spans="1:14" x14ac:dyDescent="0.2">
      <c r="A130" s="4" t="s">
        <v>227</v>
      </c>
      <c r="B130" s="2" t="s">
        <v>228</v>
      </c>
      <c r="C130" s="13">
        <v>11279</v>
      </c>
      <c r="D130" s="2">
        <v>0</v>
      </c>
      <c r="E130" s="2">
        <v>737</v>
      </c>
      <c r="F130" s="2">
        <v>455</v>
      </c>
      <c r="G130" s="2">
        <v>425.1</v>
      </c>
      <c r="H130" s="2">
        <v>751.94</v>
      </c>
      <c r="I130" s="2">
        <v>13648.04</v>
      </c>
      <c r="J130" s="2">
        <v>1418.05</v>
      </c>
      <c r="K130" s="2">
        <v>1297.0999999999999</v>
      </c>
      <c r="L130" s="2">
        <v>4408.3900000000012</v>
      </c>
      <c r="M130" s="2">
        <v>7123.5400000000009</v>
      </c>
      <c r="N130" s="2">
        <v>6524.5</v>
      </c>
    </row>
    <row r="131" spans="1:14" x14ac:dyDescent="0.2">
      <c r="A131" s="4" t="s">
        <v>229</v>
      </c>
      <c r="B131" s="2" t="s">
        <v>230</v>
      </c>
      <c r="C131" s="13">
        <v>12038</v>
      </c>
      <c r="D131" s="2">
        <v>0</v>
      </c>
      <c r="E131" s="2">
        <v>802</v>
      </c>
      <c r="F131" s="2">
        <v>482</v>
      </c>
      <c r="G131" s="2">
        <v>425.1</v>
      </c>
      <c r="H131" s="2">
        <v>0</v>
      </c>
      <c r="I131" s="2">
        <v>13747.1</v>
      </c>
      <c r="J131" s="2">
        <v>1514.2</v>
      </c>
      <c r="K131" s="2">
        <v>1384.38</v>
      </c>
      <c r="L131" s="2">
        <v>6137.52</v>
      </c>
      <c r="M131" s="2">
        <v>9036.1</v>
      </c>
      <c r="N131" s="2">
        <v>4711</v>
      </c>
    </row>
    <row r="132" spans="1:14" x14ac:dyDescent="0.2">
      <c r="A132" s="4" t="s">
        <v>231</v>
      </c>
      <c r="B132" s="2" t="s">
        <v>232</v>
      </c>
      <c r="C132" s="13">
        <v>12038</v>
      </c>
      <c r="D132" s="2">
        <v>0</v>
      </c>
      <c r="E132" s="2">
        <v>802</v>
      </c>
      <c r="F132" s="2">
        <v>482</v>
      </c>
      <c r="G132" s="2">
        <v>283.39999999999998</v>
      </c>
      <c r="H132" s="2">
        <v>802.54</v>
      </c>
      <c r="I132" s="2">
        <v>14407.939999999999</v>
      </c>
      <c r="J132" s="2">
        <v>1564.83</v>
      </c>
      <c r="K132" s="2">
        <v>1384.38</v>
      </c>
      <c r="L132" s="2">
        <v>5402.73</v>
      </c>
      <c r="M132" s="2">
        <v>8351.9399999999987</v>
      </c>
      <c r="N132" s="2">
        <v>6056</v>
      </c>
    </row>
    <row r="133" spans="1:14" x14ac:dyDescent="0.2">
      <c r="A133" s="4" t="s">
        <v>233</v>
      </c>
      <c r="B133" s="2" t="s">
        <v>234</v>
      </c>
      <c r="C133" s="13">
        <v>11279</v>
      </c>
      <c r="D133" s="2">
        <v>0</v>
      </c>
      <c r="E133" s="2">
        <v>737</v>
      </c>
      <c r="F133" s="2">
        <v>369.03</v>
      </c>
      <c r="G133" s="2">
        <v>283.39999999999998</v>
      </c>
      <c r="H133" s="2">
        <v>0</v>
      </c>
      <c r="I133" s="2">
        <v>12668.43</v>
      </c>
      <c r="J133" s="2">
        <v>1374.46</v>
      </c>
      <c r="K133" s="2">
        <v>1297.0999999999999</v>
      </c>
      <c r="L133" s="2">
        <v>5905.8700000000008</v>
      </c>
      <c r="M133" s="2">
        <v>8577.43</v>
      </c>
      <c r="N133" s="2">
        <v>4091</v>
      </c>
    </row>
    <row r="134" spans="1:14" x14ac:dyDescent="0.2">
      <c r="A134" s="4" t="s">
        <v>526</v>
      </c>
      <c r="B134" s="2" t="s">
        <v>527</v>
      </c>
      <c r="C134" s="13">
        <v>11279</v>
      </c>
      <c r="D134" s="2">
        <v>0</v>
      </c>
      <c r="E134" s="2">
        <v>737</v>
      </c>
      <c r="F134" s="2">
        <v>394.38</v>
      </c>
      <c r="G134" s="2">
        <v>283.39999999999998</v>
      </c>
      <c r="H134" s="2">
        <v>0</v>
      </c>
      <c r="I134" s="2">
        <v>12693.779999999999</v>
      </c>
      <c r="J134" s="2">
        <v>1306.81</v>
      </c>
      <c r="K134" s="2">
        <v>1297.0999999999999</v>
      </c>
      <c r="L134" s="2">
        <v>212.36999999999898</v>
      </c>
      <c r="M134" s="2">
        <v>2816.2799999999988</v>
      </c>
      <c r="N134" s="2">
        <v>9877.5</v>
      </c>
    </row>
    <row r="135" spans="1:14" x14ac:dyDescent="0.2">
      <c r="A135" s="4" t="s">
        <v>235</v>
      </c>
      <c r="B135" s="2" t="s">
        <v>236</v>
      </c>
      <c r="C135" s="13">
        <v>11279</v>
      </c>
      <c r="D135" s="2">
        <v>200</v>
      </c>
      <c r="E135" s="2">
        <v>737</v>
      </c>
      <c r="F135" s="2">
        <v>455</v>
      </c>
      <c r="G135" s="2">
        <v>0</v>
      </c>
      <c r="H135" s="2">
        <v>0</v>
      </c>
      <c r="I135" s="2">
        <v>12671</v>
      </c>
      <c r="J135" s="2">
        <v>1302.72</v>
      </c>
      <c r="K135" s="2">
        <v>1297.0999999999999</v>
      </c>
      <c r="L135" s="2">
        <v>4206.68</v>
      </c>
      <c r="M135" s="2">
        <v>6806.5</v>
      </c>
      <c r="N135" s="2">
        <v>5864.5</v>
      </c>
    </row>
    <row r="136" spans="1:14" x14ac:dyDescent="0.2">
      <c r="A136" s="4" t="s">
        <v>237</v>
      </c>
      <c r="B136" s="2" t="s">
        <v>238</v>
      </c>
      <c r="C136" s="13">
        <v>11279</v>
      </c>
      <c r="D136" s="2">
        <v>200</v>
      </c>
      <c r="E136" s="2">
        <v>737</v>
      </c>
      <c r="F136" s="2">
        <v>455</v>
      </c>
      <c r="G136" s="2">
        <v>0</v>
      </c>
      <c r="H136" s="2">
        <v>751.92</v>
      </c>
      <c r="I136" s="2">
        <v>13422.92</v>
      </c>
      <c r="J136" s="2">
        <v>1309.8399999999999</v>
      </c>
      <c r="K136" s="2">
        <v>1297.07</v>
      </c>
      <c r="L136" s="2">
        <v>376.51000000000022</v>
      </c>
      <c r="M136" s="2">
        <v>2983.42</v>
      </c>
      <c r="N136" s="2">
        <v>10439.5</v>
      </c>
    </row>
    <row r="137" spans="1:14" x14ac:dyDescent="0.2">
      <c r="A137" s="4" t="s">
        <v>239</v>
      </c>
      <c r="B137" s="2" t="s">
        <v>240</v>
      </c>
      <c r="C137" s="13">
        <v>11279</v>
      </c>
      <c r="D137" s="2">
        <v>400</v>
      </c>
      <c r="E137" s="2">
        <v>737</v>
      </c>
      <c r="F137" s="2">
        <v>455</v>
      </c>
      <c r="G137" s="2">
        <v>0</v>
      </c>
      <c r="H137" s="2">
        <v>751.94</v>
      </c>
      <c r="I137" s="2">
        <v>13622.94</v>
      </c>
      <c r="J137" s="2">
        <v>1413.07</v>
      </c>
      <c r="K137" s="2">
        <v>1297.06</v>
      </c>
      <c r="L137" s="2">
        <v>0.31000000000130967</v>
      </c>
      <c r="M137" s="2">
        <v>2710.4400000000014</v>
      </c>
      <c r="N137" s="2">
        <v>10912.5</v>
      </c>
    </row>
    <row r="138" spans="1:14" x14ac:dyDescent="0.2">
      <c r="A138" s="4" t="s">
        <v>241</v>
      </c>
      <c r="B138" s="2" t="s">
        <v>242</v>
      </c>
      <c r="C138" s="13">
        <v>13006</v>
      </c>
      <c r="D138" s="2">
        <v>0</v>
      </c>
      <c r="E138" s="2">
        <v>941.16</v>
      </c>
      <c r="F138" s="2">
        <v>645</v>
      </c>
      <c r="G138" s="2">
        <v>0</v>
      </c>
      <c r="H138" s="2">
        <v>300</v>
      </c>
      <c r="I138" s="2">
        <v>14892.16</v>
      </c>
      <c r="J138" s="2">
        <v>1758.74</v>
      </c>
      <c r="K138" s="2">
        <v>1495.64</v>
      </c>
      <c r="L138" s="2">
        <v>0.28000000000000003</v>
      </c>
      <c r="M138" s="2">
        <v>3254.6600000000003</v>
      </c>
      <c r="N138" s="2">
        <v>11637.5</v>
      </c>
    </row>
    <row r="139" spans="1:14" x14ac:dyDescent="0.2">
      <c r="A139" s="4" t="s">
        <v>243</v>
      </c>
      <c r="B139" s="2" t="s">
        <v>244</v>
      </c>
      <c r="C139" s="2">
        <v>11279</v>
      </c>
      <c r="D139" s="2">
        <v>0</v>
      </c>
      <c r="E139" s="2">
        <v>737</v>
      </c>
      <c r="F139" s="2">
        <v>409.5</v>
      </c>
      <c r="G139" s="2">
        <v>0</v>
      </c>
      <c r="H139" s="2">
        <v>751.92</v>
      </c>
      <c r="I139" s="2">
        <v>13177.42</v>
      </c>
      <c r="J139" s="2">
        <v>1258.68</v>
      </c>
      <c r="K139" s="2">
        <v>1297.06</v>
      </c>
      <c r="L139" s="2">
        <v>376.18000000000029</v>
      </c>
      <c r="M139" s="2">
        <v>2931.92</v>
      </c>
      <c r="N139" s="2">
        <v>10245.5</v>
      </c>
    </row>
    <row r="140" spans="1:14" x14ac:dyDescent="0.2">
      <c r="A140" s="4" t="s">
        <v>245</v>
      </c>
      <c r="B140" s="2" t="s">
        <v>246</v>
      </c>
      <c r="C140" s="2">
        <v>11279</v>
      </c>
      <c r="D140" s="2">
        <v>200</v>
      </c>
      <c r="E140" s="2">
        <v>737</v>
      </c>
      <c r="F140" s="2">
        <v>675</v>
      </c>
      <c r="G140" s="2">
        <v>0</v>
      </c>
      <c r="H140" s="2">
        <v>0</v>
      </c>
      <c r="I140" s="2">
        <v>12891</v>
      </c>
      <c r="J140" s="2">
        <v>1342.1</v>
      </c>
      <c r="K140" s="2">
        <v>1297.06</v>
      </c>
      <c r="L140" s="2">
        <v>-0.15999999999985448</v>
      </c>
      <c r="M140" s="2">
        <v>2639</v>
      </c>
      <c r="N140" s="2">
        <v>10252</v>
      </c>
    </row>
    <row r="141" spans="1:14" s="12" customFormat="1" x14ac:dyDescent="0.2">
      <c r="A141" s="11"/>
      <c r="C141" s="12" t="s">
        <v>39</v>
      </c>
      <c r="D141" s="12" t="s">
        <v>39</v>
      </c>
      <c r="E141" s="12" t="s">
        <v>39</v>
      </c>
      <c r="F141" s="12" t="s">
        <v>39</v>
      </c>
      <c r="G141" s="12" t="s">
        <v>39</v>
      </c>
      <c r="H141" s="12" t="s">
        <v>39</v>
      </c>
      <c r="I141" s="12" t="s">
        <v>39</v>
      </c>
      <c r="J141" s="12" t="s">
        <v>39</v>
      </c>
      <c r="K141" s="12" t="s">
        <v>39</v>
      </c>
      <c r="L141" s="12" t="s">
        <v>39</v>
      </c>
      <c r="M141" s="12" t="s">
        <v>39</v>
      </c>
      <c r="N141" s="12" t="s">
        <v>39</v>
      </c>
    </row>
    <row r="143" spans="1:14" x14ac:dyDescent="0.2">
      <c r="A143" s="10" t="s">
        <v>251</v>
      </c>
    </row>
    <row r="144" spans="1:14" x14ac:dyDescent="0.2">
      <c r="A144" s="4" t="s">
        <v>252</v>
      </c>
      <c r="B144" s="2" t="s">
        <v>253</v>
      </c>
      <c r="C144" s="2">
        <v>13606</v>
      </c>
      <c r="D144" s="2">
        <v>200</v>
      </c>
      <c r="E144" s="2">
        <v>941</v>
      </c>
      <c r="F144" s="2">
        <v>645</v>
      </c>
      <c r="G144" s="2">
        <v>851.02</v>
      </c>
      <c r="H144" s="2">
        <v>0</v>
      </c>
      <c r="I144" s="2">
        <v>16243.02</v>
      </c>
      <c r="J144" s="2">
        <v>2047.28</v>
      </c>
      <c r="K144" s="2">
        <v>1564.68</v>
      </c>
      <c r="L144" s="2">
        <v>6854.0600000000013</v>
      </c>
      <c r="M144" s="2">
        <v>10466.02</v>
      </c>
      <c r="N144" s="2">
        <v>5777</v>
      </c>
    </row>
    <row r="145" spans="1:14" x14ac:dyDescent="0.2">
      <c r="A145" s="4" t="s">
        <v>254</v>
      </c>
      <c r="B145" s="2" t="s">
        <v>255</v>
      </c>
      <c r="C145" s="2">
        <v>11669</v>
      </c>
      <c r="D145" s="2">
        <v>0</v>
      </c>
      <c r="E145" s="2">
        <v>788</v>
      </c>
      <c r="F145" s="2">
        <v>265.2</v>
      </c>
      <c r="G145" s="2">
        <v>708.5</v>
      </c>
      <c r="H145" s="2">
        <v>291.73</v>
      </c>
      <c r="I145" s="2">
        <v>13722.43</v>
      </c>
      <c r="J145" s="2">
        <v>1477.77</v>
      </c>
      <c r="K145" s="2">
        <v>1341.96</v>
      </c>
      <c r="L145" s="2">
        <v>5715.7000000000007</v>
      </c>
      <c r="M145" s="2">
        <v>8535.43</v>
      </c>
      <c r="N145" s="2">
        <v>5187</v>
      </c>
    </row>
    <row r="146" spans="1:14" x14ac:dyDescent="0.2">
      <c r="A146" s="4" t="s">
        <v>256</v>
      </c>
      <c r="B146" s="2" t="s">
        <v>257</v>
      </c>
      <c r="C146" s="2">
        <v>11669</v>
      </c>
      <c r="D146" s="2">
        <v>200</v>
      </c>
      <c r="E146" s="2">
        <v>788</v>
      </c>
      <c r="F146" s="2">
        <v>468</v>
      </c>
      <c r="G146" s="2">
        <v>566.79999999999995</v>
      </c>
      <c r="H146" s="2">
        <v>0</v>
      </c>
      <c r="I146" s="2">
        <v>13691.8</v>
      </c>
      <c r="J146" s="2">
        <v>1502.38</v>
      </c>
      <c r="K146" s="2">
        <v>1341.96</v>
      </c>
      <c r="L146" s="2">
        <v>4743.9599999999991</v>
      </c>
      <c r="M146" s="2">
        <v>7588.2999999999993</v>
      </c>
      <c r="N146" s="2">
        <v>6103.5</v>
      </c>
    </row>
    <row r="147" spans="1:14" x14ac:dyDescent="0.2">
      <c r="A147" s="4" t="s">
        <v>258</v>
      </c>
      <c r="B147" s="2" t="s">
        <v>259</v>
      </c>
      <c r="C147" s="2">
        <v>11669</v>
      </c>
      <c r="D147" s="2">
        <v>400</v>
      </c>
      <c r="E147" s="2">
        <v>788</v>
      </c>
      <c r="F147" s="2">
        <v>468</v>
      </c>
      <c r="G147" s="2">
        <v>283.39999999999998</v>
      </c>
      <c r="H147" s="2">
        <v>388.97</v>
      </c>
      <c r="I147" s="2">
        <v>13997.369999999999</v>
      </c>
      <c r="J147" s="2">
        <v>1526.12</v>
      </c>
      <c r="K147" s="2">
        <v>1341.94</v>
      </c>
      <c r="L147" s="2">
        <v>6656.8099999999995</v>
      </c>
      <c r="M147" s="2">
        <v>9524.869999999999</v>
      </c>
      <c r="N147" s="2">
        <v>4472.5</v>
      </c>
    </row>
    <row r="148" spans="1:14" x14ac:dyDescent="0.2">
      <c r="A148" s="4" t="s">
        <v>260</v>
      </c>
      <c r="B148" s="2" t="s">
        <v>261</v>
      </c>
      <c r="C148" s="2">
        <v>11669</v>
      </c>
      <c r="D148" s="2">
        <v>400</v>
      </c>
      <c r="E148" s="2">
        <v>788</v>
      </c>
      <c r="F148" s="2">
        <v>468</v>
      </c>
      <c r="G148" s="2">
        <v>0</v>
      </c>
      <c r="H148" s="2">
        <v>0</v>
      </c>
      <c r="I148" s="2">
        <v>13325</v>
      </c>
      <c r="J148" s="2">
        <v>1424.04</v>
      </c>
      <c r="K148" s="2">
        <v>1341.94</v>
      </c>
      <c r="L148" s="2">
        <v>5326.52</v>
      </c>
      <c r="M148" s="2">
        <v>8092.5</v>
      </c>
      <c r="N148" s="2">
        <v>5232.5</v>
      </c>
    </row>
    <row r="149" spans="1:14" x14ac:dyDescent="0.2">
      <c r="A149" s="4" t="s">
        <v>262</v>
      </c>
      <c r="B149" s="2" t="s">
        <v>263</v>
      </c>
      <c r="C149" s="2">
        <v>11669</v>
      </c>
      <c r="D149" s="2">
        <v>0</v>
      </c>
      <c r="E149" s="2">
        <v>788</v>
      </c>
      <c r="F149" s="2">
        <v>468</v>
      </c>
      <c r="G149" s="2">
        <v>0</v>
      </c>
      <c r="H149" s="2">
        <v>0</v>
      </c>
      <c r="I149" s="2">
        <v>12925</v>
      </c>
      <c r="J149" s="2">
        <v>1348.24</v>
      </c>
      <c r="K149" s="2">
        <v>1341.96</v>
      </c>
      <c r="L149" s="2">
        <v>6095.2999999999993</v>
      </c>
      <c r="M149" s="2">
        <v>8785.5</v>
      </c>
      <c r="N149" s="2">
        <v>4139.5</v>
      </c>
    </row>
    <row r="150" spans="1:14" s="12" customFormat="1" x14ac:dyDescent="0.2">
      <c r="A150" s="11"/>
      <c r="C150" s="12" t="s">
        <v>39</v>
      </c>
      <c r="D150" s="12" t="s">
        <v>39</v>
      </c>
      <c r="E150" s="12" t="s">
        <v>39</v>
      </c>
      <c r="F150" s="12" t="s">
        <v>39</v>
      </c>
      <c r="G150" s="12" t="s">
        <v>39</v>
      </c>
      <c r="H150" s="12" t="s">
        <v>39</v>
      </c>
      <c r="I150" s="12" t="s">
        <v>39</v>
      </c>
      <c r="J150" s="12" t="s">
        <v>39</v>
      </c>
      <c r="K150" s="12" t="s">
        <v>39</v>
      </c>
      <c r="L150" s="12" t="s">
        <v>39</v>
      </c>
      <c r="M150" s="12" t="s">
        <v>39</v>
      </c>
      <c r="N150" s="12" t="s">
        <v>39</v>
      </c>
    </row>
    <row r="152" spans="1:14" x14ac:dyDescent="0.2">
      <c r="A152" s="10" t="s">
        <v>264</v>
      </c>
    </row>
    <row r="153" spans="1:14" x14ac:dyDescent="0.2">
      <c r="A153" s="4" t="s">
        <v>265</v>
      </c>
      <c r="B153" s="2" t="s">
        <v>266</v>
      </c>
      <c r="C153" s="2">
        <v>13606</v>
      </c>
      <c r="D153" s="2">
        <v>200</v>
      </c>
      <c r="E153" s="2">
        <v>941</v>
      </c>
      <c r="F153" s="2">
        <v>580.5</v>
      </c>
      <c r="G153" s="2">
        <v>425.1</v>
      </c>
      <c r="H153" s="2">
        <v>907.06</v>
      </c>
      <c r="I153" s="2">
        <v>16659.66</v>
      </c>
      <c r="J153" s="2">
        <v>1762.97</v>
      </c>
      <c r="K153" s="2">
        <v>1564.68</v>
      </c>
      <c r="L153" s="2">
        <v>6145.01</v>
      </c>
      <c r="M153" s="2">
        <v>9472.66</v>
      </c>
      <c r="N153" s="2">
        <v>7187</v>
      </c>
    </row>
    <row r="154" spans="1:14" x14ac:dyDescent="0.2">
      <c r="A154" s="4" t="s">
        <v>267</v>
      </c>
      <c r="B154" s="2" t="s">
        <v>268</v>
      </c>
      <c r="C154" s="2">
        <v>11669</v>
      </c>
      <c r="D154" s="2">
        <v>400</v>
      </c>
      <c r="E154" s="2">
        <v>788</v>
      </c>
      <c r="F154" s="2">
        <v>468</v>
      </c>
      <c r="G154" s="2">
        <v>283.39999999999998</v>
      </c>
      <c r="H154" s="2">
        <v>0</v>
      </c>
      <c r="I154" s="2">
        <v>13608.4</v>
      </c>
      <c r="J154" s="2">
        <v>1484.58</v>
      </c>
      <c r="K154" s="2">
        <v>1341.94</v>
      </c>
      <c r="L154" s="2">
        <v>7738.3799999999992</v>
      </c>
      <c r="M154" s="2">
        <v>10564.9</v>
      </c>
      <c r="N154" s="2">
        <v>3043.5</v>
      </c>
    </row>
    <row r="155" spans="1:14" s="12" customFormat="1" x14ac:dyDescent="0.2">
      <c r="A155" s="11"/>
      <c r="C155" s="12" t="s">
        <v>39</v>
      </c>
      <c r="D155" s="12" t="s">
        <v>39</v>
      </c>
      <c r="E155" s="12" t="s">
        <v>39</v>
      </c>
      <c r="F155" s="12" t="s">
        <v>39</v>
      </c>
      <c r="G155" s="12" t="s">
        <v>39</v>
      </c>
      <c r="H155" s="12" t="s">
        <v>39</v>
      </c>
      <c r="I155" s="12" t="s">
        <v>39</v>
      </c>
      <c r="J155" s="12" t="s">
        <v>39</v>
      </c>
      <c r="K155" s="12" t="s">
        <v>39</v>
      </c>
      <c r="L155" s="12" t="s">
        <v>39</v>
      </c>
      <c r="M155" s="12" t="s">
        <v>39</v>
      </c>
      <c r="N155" s="12" t="s">
        <v>39</v>
      </c>
    </row>
    <row r="157" spans="1:14" x14ac:dyDescent="0.2">
      <c r="A157" s="10" t="s">
        <v>269</v>
      </c>
    </row>
    <row r="158" spans="1:14" x14ac:dyDescent="0.2">
      <c r="A158" s="4" t="s">
        <v>528</v>
      </c>
      <c r="B158" s="2" t="s">
        <v>529</v>
      </c>
      <c r="C158" s="2">
        <v>11279</v>
      </c>
      <c r="D158" s="2">
        <v>0</v>
      </c>
      <c r="E158" s="2">
        <v>737</v>
      </c>
      <c r="F158" s="2">
        <v>455</v>
      </c>
      <c r="G158" s="2">
        <v>708.5</v>
      </c>
      <c r="H158" s="2">
        <v>751.94</v>
      </c>
      <c r="I158" s="2">
        <v>13931.44</v>
      </c>
      <c r="J158" s="2">
        <v>1473.71</v>
      </c>
      <c r="K158" s="2">
        <v>1297.0999999999999</v>
      </c>
      <c r="L158" s="2">
        <v>4111.630000000001</v>
      </c>
      <c r="M158" s="2">
        <v>6882.4400000000005</v>
      </c>
      <c r="N158" s="2">
        <v>7049</v>
      </c>
    </row>
    <row r="159" spans="1:14" x14ac:dyDescent="0.2">
      <c r="A159" s="4" t="s">
        <v>270</v>
      </c>
      <c r="B159" s="2" t="s">
        <v>271</v>
      </c>
      <c r="C159" s="2">
        <v>13125</v>
      </c>
      <c r="D159" s="2">
        <v>400</v>
      </c>
      <c r="E159" s="2">
        <v>903</v>
      </c>
      <c r="F159" s="2">
        <v>549</v>
      </c>
      <c r="G159" s="2">
        <v>708.5</v>
      </c>
      <c r="H159" s="2">
        <v>0</v>
      </c>
      <c r="I159" s="2">
        <v>15685.5</v>
      </c>
      <c r="J159" s="2">
        <v>1928.22</v>
      </c>
      <c r="K159" s="2">
        <v>1509.38</v>
      </c>
      <c r="L159" s="2">
        <v>10003.9</v>
      </c>
      <c r="M159" s="2">
        <v>13441.5</v>
      </c>
      <c r="N159" s="2">
        <v>2244</v>
      </c>
    </row>
    <row r="160" spans="1:14" x14ac:dyDescent="0.2">
      <c r="A160" s="4" t="s">
        <v>272</v>
      </c>
      <c r="B160" s="2" t="s">
        <v>273</v>
      </c>
      <c r="C160" s="2">
        <v>13125</v>
      </c>
      <c r="D160" s="2">
        <v>400</v>
      </c>
      <c r="E160" s="2">
        <v>903</v>
      </c>
      <c r="F160" s="2">
        <v>549</v>
      </c>
      <c r="G160" s="2">
        <v>566.79999999999995</v>
      </c>
      <c r="H160" s="2">
        <v>875</v>
      </c>
      <c r="I160" s="2">
        <v>16418.8</v>
      </c>
      <c r="J160" s="2">
        <v>1994.62</v>
      </c>
      <c r="K160" s="2">
        <v>1509.38</v>
      </c>
      <c r="L160" s="2">
        <v>7716.2999999999993</v>
      </c>
      <c r="M160" s="2">
        <v>11220.3</v>
      </c>
      <c r="N160" s="2">
        <v>5198.5</v>
      </c>
    </row>
    <row r="161" spans="1:14" x14ac:dyDescent="0.2">
      <c r="A161" s="4" t="s">
        <v>274</v>
      </c>
      <c r="B161" s="2" t="s">
        <v>275</v>
      </c>
      <c r="C161" s="2">
        <v>12658</v>
      </c>
      <c r="D161" s="2">
        <v>0</v>
      </c>
      <c r="E161" s="2">
        <v>915</v>
      </c>
      <c r="F161" s="2">
        <v>616</v>
      </c>
      <c r="G161" s="2">
        <v>566.79999999999995</v>
      </c>
      <c r="H161" s="2">
        <v>843.86</v>
      </c>
      <c r="I161" s="2">
        <v>15599.66</v>
      </c>
      <c r="J161" s="2">
        <v>1819.74</v>
      </c>
      <c r="K161" s="2">
        <v>1455.66</v>
      </c>
      <c r="L161" s="2">
        <v>226.76000000000022</v>
      </c>
      <c r="M161" s="2">
        <v>3502.1600000000003</v>
      </c>
      <c r="N161" s="2">
        <v>12097.5</v>
      </c>
    </row>
    <row r="162" spans="1:14" x14ac:dyDescent="0.2">
      <c r="A162" s="4" t="s">
        <v>276</v>
      </c>
      <c r="B162" s="2" t="s">
        <v>277</v>
      </c>
      <c r="C162" s="2">
        <v>12038</v>
      </c>
      <c r="D162" s="2">
        <v>200</v>
      </c>
      <c r="E162" s="2">
        <v>802</v>
      </c>
      <c r="F162" s="2">
        <v>482</v>
      </c>
      <c r="G162" s="2">
        <v>566.79999999999995</v>
      </c>
      <c r="H162" s="2">
        <v>0</v>
      </c>
      <c r="I162" s="2">
        <v>14088.8</v>
      </c>
      <c r="J162" s="2">
        <v>1583.43</v>
      </c>
      <c r="K162" s="2">
        <v>1384.38</v>
      </c>
      <c r="L162" s="2">
        <v>8451.489999999998</v>
      </c>
      <c r="M162" s="2">
        <v>11419.3</v>
      </c>
      <c r="N162" s="2">
        <v>2669.5</v>
      </c>
    </row>
    <row r="163" spans="1:14" x14ac:dyDescent="0.2">
      <c r="A163" s="4" t="s">
        <v>278</v>
      </c>
      <c r="B163" s="2" t="s">
        <v>279</v>
      </c>
      <c r="C163" s="2">
        <v>13125</v>
      </c>
      <c r="D163" s="2">
        <v>0</v>
      </c>
      <c r="E163" s="2">
        <v>903</v>
      </c>
      <c r="F163" s="2">
        <v>549</v>
      </c>
      <c r="G163" s="2">
        <v>566.79999999999995</v>
      </c>
      <c r="H163" s="2">
        <v>0</v>
      </c>
      <c r="I163" s="2">
        <v>15143.8</v>
      </c>
      <c r="J163" s="2">
        <v>1812.52</v>
      </c>
      <c r="K163" s="2">
        <v>1509.38</v>
      </c>
      <c r="L163" s="2">
        <v>8621.9</v>
      </c>
      <c r="M163" s="2">
        <v>11943.8</v>
      </c>
      <c r="N163" s="2">
        <v>3200</v>
      </c>
    </row>
    <row r="164" spans="1:14" x14ac:dyDescent="0.2">
      <c r="A164" s="4" t="s">
        <v>280</v>
      </c>
      <c r="B164" s="2" t="s">
        <v>281</v>
      </c>
      <c r="C164" s="2">
        <v>12658</v>
      </c>
      <c r="D164" s="2">
        <v>0</v>
      </c>
      <c r="E164" s="2">
        <v>915</v>
      </c>
      <c r="F164" s="2">
        <v>616</v>
      </c>
      <c r="G164" s="2">
        <v>566.79999999999995</v>
      </c>
      <c r="H164" s="2">
        <v>843.86</v>
      </c>
      <c r="I164" s="2">
        <v>15599.66</v>
      </c>
      <c r="J164" s="2">
        <v>1798.71</v>
      </c>
      <c r="K164" s="2">
        <v>1455.66</v>
      </c>
      <c r="L164" s="2">
        <v>7577.2900000000009</v>
      </c>
      <c r="M164" s="2">
        <v>10831.66</v>
      </c>
      <c r="N164" s="2">
        <v>4768</v>
      </c>
    </row>
    <row r="165" spans="1:14" x14ac:dyDescent="0.2">
      <c r="A165" s="4" t="s">
        <v>282</v>
      </c>
      <c r="B165" s="2" t="s">
        <v>283</v>
      </c>
      <c r="C165" s="2">
        <v>13125</v>
      </c>
      <c r="D165" s="2">
        <v>200</v>
      </c>
      <c r="E165" s="2">
        <v>903</v>
      </c>
      <c r="F165" s="2">
        <v>549</v>
      </c>
      <c r="G165" s="2">
        <v>566.79999999999995</v>
      </c>
      <c r="H165" s="2">
        <v>0</v>
      </c>
      <c r="I165" s="2">
        <v>15343.8</v>
      </c>
      <c r="J165" s="2">
        <v>1855.24</v>
      </c>
      <c r="K165" s="2">
        <v>1509.38</v>
      </c>
      <c r="L165" s="2">
        <v>6794.18</v>
      </c>
      <c r="M165" s="2">
        <v>10158.799999999999</v>
      </c>
      <c r="N165" s="2">
        <v>5185</v>
      </c>
    </row>
    <row r="166" spans="1:14" x14ac:dyDescent="0.2">
      <c r="A166" s="4" t="s">
        <v>284</v>
      </c>
      <c r="B166" s="2" t="s">
        <v>285</v>
      </c>
      <c r="C166" s="2">
        <v>11279</v>
      </c>
      <c r="D166" s="2">
        <v>400</v>
      </c>
      <c r="E166" s="2">
        <v>737</v>
      </c>
      <c r="F166" s="2">
        <v>455</v>
      </c>
      <c r="G166" s="2">
        <v>425.1</v>
      </c>
      <c r="H166" s="2">
        <v>0</v>
      </c>
      <c r="I166" s="2">
        <v>13296.1</v>
      </c>
      <c r="J166" s="2">
        <v>1417.86</v>
      </c>
      <c r="K166" s="2">
        <v>1297.0999999999999</v>
      </c>
      <c r="L166" s="2">
        <v>212.63999999999942</v>
      </c>
      <c r="M166" s="2">
        <v>2927.5999999999995</v>
      </c>
      <c r="N166" s="2">
        <v>10368.5</v>
      </c>
    </row>
    <row r="167" spans="1:14" x14ac:dyDescent="0.2">
      <c r="A167" s="4" t="s">
        <v>286</v>
      </c>
      <c r="B167" s="2" t="s">
        <v>287</v>
      </c>
      <c r="C167" s="2">
        <v>9494</v>
      </c>
      <c r="D167" s="2">
        <v>0</v>
      </c>
      <c r="E167" s="2">
        <v>687</v>
      </c>
      <c r="F167" s="2">
        <v>462</v>
      </c>
      <c r="G167" s="2">
        <v>425.1</v>
      </c>
      <c r="H167" s="2">
        <v>0</v>
      </c>
      <c r="I167" s="2">
        <v>11068.1</v>
      </c>
      <c r="J167" s="2">
        <v>1011.36</v>
      </c>
      <c r="K167" s="2">
        <v>1091.76</v>
      </c>
      <c r="L167" s="2">
        <v>3718.4799999999996</v>
      </c>
      <c r="M167" s="2">
        <v>5821.5999999999995</v>
      </c>
      <c r="N167" s="2">
        <v>5246.5</v>
      </c>
    </row>
    <row r="168" spans="1:14" x14ac:dyDescent="0.2">
      <c r="A168" s="4" t="s">
        <v>288</v>
      </c>
      <c r="B168" s="2" t="s">
        <v>289</v>
      </c>
      <c r="C168" s="2">
        <v>13125</v>
      </c>
      <c r="D168" s="2">
        <v>0</v>
      </c>
      <c r="E168" s="2">
        <v>903</v>
      </c>
      <c r="F168" s="2">
        <v>549</v>
      </c>
      <c r="G168" s="2">
        <v>425.1</v>
      </c>
      <c r="H168" s="2">
        <v>875</v>
      </c>
      <c r="I168" s="2">
        <v>15877.1</v>
      </c>
      <c r="J168" s="2">
        <v>1878.91</v>
      </c>
      <c r="K168" s="2">
        <v>1509.38</v>
      </c>
      <c r="L168" s="2">
        <v>4872.8100000000013</v>
      </c>
      <c r="M168" s="2">
        <v>8261.1000000000022</v>
      </c>
      <c r="N168" s="2">
        <v>7616</v>
      </c>
    </row>
    <row r="169" spans="1:14" x14ac:dyDescent="0.2">
      <c r="A169" s="4" t="s">
        <v>290</v>
      </c>
      <c r="B169" s="2" t="s">
        <v>291</v>
      </c>
      <c r="C169" s="2">
        <v>7666.5</v>
      </c>
      <c r="D169" s="2">
        <v>400</v>
      </c>
      <c r="E169" s="2">
        <v>547</v>
      </c>
      <c r="F169" s="2">
        <v>340</v>
      </c>
      <c r="G169" s="2">
        <v>425.1</v>
      </c>
      <c r="H169" s="2">
        <v>0</v>
      </c>
      <c r="I169" s="2">
        <v>9378.6</v>
      </c>
      <c r="J169" s="2">
        <v>750.02</v>
      </c>
      <c r="K169" s="2">
        <v>881.64</v>
      </c>
      <c r="L169" s="2">
        <v>-5.9999999999490683E-2</v>
      </c>
      <c r="M169" s="2">
        <v>1631.6000000000004</v>
      </c>
      <c r="N169" s="2">
        <v>7747</v>
      </c>
    </row>
    <row r="170" spans="1:14" x14ac:dyDescent="0.2">
      <c r="A170" s="4" t="s">
        <v>292</v>
      </c>
      <c r="B170" s="2" t="s">
        <v>293</v>
      </c>
      <c r="C170" s="2">
        <v>13125</v>
      </c>
      <c r="D170" s="2">
        <v>0</v>
      </c>
      <c r="E170" s="2">
        <v>903</v>
      </c>
      <c r="F170" s="2">
        <v>549</v>
      </c>
      <c r="G170" s="2">
        <v>425.1</v>
      </c>
      <c r="H170" s="2">
        <v>0</v>
      </c>
      <c r="I170" s="2">
        <v>15002.1</v>
      </c>
      <c r="J170" s="2">
        <v>1767.58</v>
      </c>
      <c r="K170" s="2">
        <v>1509.38</v>
      </c>
      <c r="L170" s="2">
        <v>8492.64</v>
      </c>
      <c r="M170" s="2">
        <v>11769.599999999999</v>
      </c>
      <c r="N170" s="2">
        <v>3232.5</v>
      </c>
    </row>
    <row r="171" spans="1:14" x14ac:dyDescent="0.2">
      <c r="A171" s="4" t="s">
        <v>554</v>
      </c>
      <c r="B171" s="2" t="s">
        <v>555</v>
      </c>
      <c r="C171" s="2">
        <v>13125</v>
      </c>
      <c r="D171" s="2">
        <v>0</v>
      </c>
      <c r="E171" s="2">
        <v>903</v>
      </c>
      <c r="F171" s="2">
        <v>274.5</v>
      </c>
      <c r="G171" s="2">
        <v>425.1</v>
      </c>
      <c r="H171" s="2">
        <v>0</v>
      </c>
      <c r="I171" s="2">
        <v>14727.6</v>
      </c>
      <c r="J171" s="2">
        <v>832.49</v>
      </c>
      <c r="K171" s="2">
        <v>1509.38</v>
      </c>
      <c r="L171" s="2">
        <v>8251.23</v>
      </c>
      <c r="M171" s="2">
        <v>10593.099999999999</v>
      </c>
      <c r="N171" s="2">
        <v>4134.5</v>
      </c>
    </row>
    <row r="172" spans="1:14" x14ac:dyDescent="0.2">
      <c r="A172" s="4" t="s">
        <v>294</v>
      </c>
      <c r="B172" s="2" t="s">
        <v>295</v>
      </c>
      <c r="C172" s="2">
        <v>13125</v>
      </c>
      <c r="D172" s="2">
        <v>200</v>
      </c>
      <c r="E172" s="2">
        <v>903</v>
      </c>
      <c r="F172" s="2">
        <v>549</v>
      </c>
      <c r="G172" s="2">
        <v>425.1</v>
      </c>
      <c r="H172" s="2">
        <v>875</v>
      </c>
      <c r="I172" s="2">
        <v>16077.1</v>
      </c>
      <c r="J172" s="2">
        <v>1921.63</v>
      </c>
      <c r="K172" s="2">
        <v>1509.38</v>
      </c>
      <c r="L172" s="2">
        <v>6193.09</v>
      </c>
      <c r="M172" s="2">
        <v>9624.1</v>
      </c>
      <c r="N172" s="2">
        <v>6453</v>
      </c>
    </row>
    <row r="173" spans="1:14" x14ac:dyDescent="0.2">
      <c r="A173" s="4" t="s">
        <v>296</v>
      </c>
      <c r="B173" s="2" t="s">
        <v>297</v>
      </c>
      <c r="C173" s="2">
        <v>13656</v>
      </c>
      <c r="D173" s="2">
        <v>200</v>
      </c>
      <c r="E173" s="2">
        <v>1016</v>
      </c>
      <c r="F173" s="2">
        <v>638.4</v>
      </c>
      <c r="G173" s="2">
        <v>425.1</v>
      </c>
      <c r="H173" s="2">
        <v>910.4</v>
      </c>
      <c r="I173" s="2">
        <v>16845.900000000001</v>
      </c>
      <c r="J173" s="2">
        <v>2085.85</v>
      </c>
      <c r="K173" s="2">
        <v>1570.44</v>
      </c>
      <c r="L173" s="2">
        <v>5463.1100000000006</v>
      </c>
      <c r="M173" s="2">
        <v>9119.4000000000015</v>
      </c>
      <c r="N173" s="2">
        <v>7726.5</v>
      </c>
    </row>
    <row r="174" spans="1:14" x14ac:dyDescent="0.2">
      <c r="A174" s="4" t="s">
        <v>298</v>
      </c>
      <c r="B174" s="2" t="s">
        <v>299</v>
      </c>
      <c r="C174" s="2">
        <v>13656</v>
      </c>
      <c r="D174" s="2">
        <v>0</v>
      </c>
      <c r="E174" s="2">
        <v>1016</v>
      </c>
      <c r="F174" s="2">
        <v>684</v>
      </c>
      <c r="G174" s="2">
        <v>283.39999999999998</v>
      </c>
      <c r="H174" s="2">
        <v>910.4</v>
      </c>
      <c r="I174" s="2">
        <v>16549.8</v>
      </c>
      <c r="J174" s="2">
        <v>2020.85</v>
      </c>
      <c r="K174" s="2">
        <v>1570.44</v>
      </c>
      <c r="L174" s="2">
        <v>6638.5099999999984</v>
      </c>
      <c r="M174" s="2">
        <v>10229.799999999999</v>
      </c>
      <c r="N174" s="2">
        <v>6320</v>
      </c>
    </row>
    <row r="175" spans="1:14" x14ac:dyDescent="0.2">
      <c r="A175" s="4" t="s">
        <v>510</v>
      </c>
      <c r="B175" s="2" t="s">
        <v>511</v>
      </c>
      <c r="C175" s="2">
        <v>13656</v>
      </c>
      <c r="D175" s="2">
        <v>0</v>
      </c>
      <c r="E175" s="2">
        <v>903</v>
      </c>
      <c r="F175" s="2">
        <v>616.5</v>
      </c>
      <c r="G175" s="2">
        <v>283.39999999999998</v>
      </c>
      <c r="H175" s="2">
        <v>875</v>
      </c>
      <c r="I175" s="2">
        <v>16333.9</v>
      </c>
      <c r="J175" s="2">
        <v>1863.06</v>
      </c>
      <c r="K175" s="2">
        <v>1509.38</v>
      </c>
      <c r="L175" s="2">
        <v>4018.9599999999991</v>
      </c>
      <c r="M175" s="2">
        <v>7391.4</v>
      </c>
      <c r="N175" s="2">
        <v>8942.5</v>
      </c>
    </row>
    <row r="176" spans="1:14" x14ac:dyDescent="0.2">
      <c r="A176" s="4" t="s">
        <v>300</v>
      </c>
      <c r="B176" s="2" t="s">
        <v>301</v>
      </c>
      <c r="C176" s="2">
        <v>13656</v>
      </c>
      <c r="D176" s="2">
        <v>0</v>
      </c>
      <c r="E176" s="2">
        <v>1016</v>
      </c>
      <c r="F176" s="2">
        <v>456</v>
      </c>
      <c r="G176" s="2">
        <v>283.39999999999998</v>
      </c>
      <c r="H176" s="2">
        <v>910.4</v>
      </c>
      <c r="I176" s="2">
        <v>16321.8</v>
      </c>
      <c r="J176" s="2">
        <v>1973.9</v>
      </c>
      <c r="K176" s="2">
        <v>1570.44</v>
      </c>
      <c r="L176" s="2">
        <v>6964.9599999999991</v>
      </c>
      <c r="M176" s="2">
        <v>10509.3</v>
      </c>
      <c r="N176" s="2">
        <v>5812.5</v>
      </c>
    </row>
    <row r="177" spans="1:14" x14ac:dyDescent="0.2">
      <c r="A177" s="4" t="s">
        <v>302</v>
      </c>
      <c r="B177" s="2" t="s">
        <v>303</v>
      </c>
      <c r="C177" s="2">
        <v>13656</v>
      </c>
      <c r="D177" s="2">
        <v>200</v>
      </c>
      <c r="E177" s="2">
        <v>1016</v>
      </c>
      <c r="F177" s="2">
        <v>684</v>
      </c>
      <c r="G177" s="2">
        <v>283.39999999999998</v>
      </c>
      <c r="H177" s="2">
        <v>910.4</v>
      </c>
      <c r="I177" s="2">
        <v>16749.8</v>
      </c>
      <c r="J177" s="2">
        <v>2065.3200000000002</v>
      </c>
      <c r="K177" s="2">
        <v>1570.44</v>
      </c>
      <c r="L177" s="2">
        <v>8445.5399999999991</v>
      </c>
      <c r="M177" s="2">
        <v>12081.3</v>
      </c>
      <c r="N177" s="2">
        <v>4668.5</v>
      </c>
    </row>
    <row r="178" spans="1:14" x14ac:dyDescent="0.2">
      <c r="A178" s="4" t="s">
        <v>304</v>
      </c>
      <c r="B178" s="2" t="s">
        <v>305</v>
      </c>
      <c r="C178" s="2">
        <v>13656</v>
      </c>
      <c r="D178" s="2">
        <v>200</v>
      </c>
      <c r="E178" s="2">
        <v>1016</v>
      </c>
      <c r="F178" s="2">
        <v>684</v>
      </c>
      <c r="G178" s="2">
        <v>283.39999999999998</v>
      </c>
      <c r="H178" s="2">
        <v>910.4</v>
      </c>
      <c r="I178" s="2">
        <v>16749.8</v>
      </c>
      <c r="J178" s="2">
        <v>2065.3200000000002</v>
      </c>
      <c r="K178" s="2">
        <v>1570.44</v>
      </c>
      <c r="L178" s="2">
        <v>5137.5399999999991</v>
      </c>
      <c r="M178" s="2">
        <v>8773.2999999999993</v>
      </c>
      <c r="N178" s="2">
        <v>7976.5</v>
      </c>
    </row>
    <row r="179" spans="1:14" x14ac:dyDescent="0.2">
      <c r="A179" s="4" t="s">
        <v>306</v>
      </c>
      <c r="B179" s="2" t="s">
        <v>307</v>
      </c>
      <c r="C179" s="2">
        <v>13656</v>
      </c>
      <c r="D179" s="2">
        <v>0</v>
      </c>
      <c r="E179" s="2">
        <v>1016</v>
      </c>
      <c r="F179" s="2">
        <v>684</v>
      </c>
      <c r="G179" s="2">
        <v>283.39999999999998</v>
      </c>
      <c r="H179" s="2">
        <v>910.4</v>
      </c>
      <c r="I179" s="2">
        <v>16549.8</v>
      </c>
      <c r="J179" s="2">
        <v>2018.82</v>
      </c>
      <c r="K179" s="2">
        <v>1570.44</v>
      </c>
      <c r="L179" s="2">
        <v>2946.5399999999991</v>
      </c>
      <c r="M179" s="2">
        <v>6535.7999999999993</v>
      </c>
      <c r="N179" s="2">
        <v>10014</v>
      </c>
    </row>
    <row r="180" spans="1:14" x14ac:dyDescent="0.2">
      <c r="A180" s="4" t="s">
        <v>308</v>
      </c>
      <c r="B180" s="2" t="s">
        <v>309</v>
      </c>
      <c r="C180" s="2">
        <v>13125</v>
      </c>
      <c r="D180" s="2">
        <v>0</v>
      </c>
      <c r="E180" s="2">
        <v>903</v>
      </c>
      <c r="F180" s="2">
        <v>274.5</v>
      </c>
      <c r="G180" s="2">
        <v>283.39999999999998</v>
      </c>
      <c r="H180" s="2">
        <v>0</v>
      </c>
      <c r="I180" s="2">
        <v>14585.9</v>
      </c>
      <c r="J180" s="2">
        <v>1693.35</v>
      </c>
      <c r="K180" s="2">
        <v>1509.38</v>
      </c>
      <c r="L180" s="2">
        <v>5728.17</v>
      </c>
      <c r="M180" s="2">
        <v>8930.9</v>
      </c>
      <c r="N180" s="2">
        <v>5655</v>
      </c>
    </row>
    <row r="181" spans="1:14" x14ac:dyDescent="0.2">
      <c r="A181" s="4" t="s">
        <v>310</v>
      </c>
      <c r="B181" s="2" t="s">
        <v>311</v>
      </c>
      <c r="C181" s="2">
        <v>13125</v>
      </c>
      <c r="D181" s="2">
        <v>200</v>
      </c>
      <c r="E181" s="2">
        <v>903</v>
      </c>
      <c r="F181" s="2">
        <v>494.1</v>
      </c>
      <c r="G181" s="2">
        <v>283.39999999999998</v>
      </c>
      <c r="H181" s="2">
        <v>875</v>
      </c>
      <c r="I181" s="2">
        <v>15880.5</v>
      </c>
      <c r="J181" s="2">
        <v>1879.63</v>
      </c>
      <c r="K181" s="2">
        <v>1509.38</v>
      </c>
      <c r="L181" s="2">
        <v>224.98999999999978</v>
      </c>
      <c r="M181" s="2">
        <v>3614</v>
      </c>
      <c r="N181" s="2">
        <v>12266.5</v>
      </c>
    </row>
    <row r="182" spans="1:14" x14ac:dyDescent="0.2">
      <c r="A182" s="4" t="s">
        <v>312</v>
      </c>
      <c r="B182" s="2" t="s">
        <v>313</v>
      </c>
      <c r="C182" s="2">
        <v>13656</v>
      </c>
      <c r="D182" s="2">
        <v>200</v>
      </c>
      <c r="E182" s="2">
        <v>1016</v>
      </c>
      <c r="F182" s="2">
        <v>684</v>
      </c>
      <c r="G182" s="2">
        <v>0</v>
      </c>
      <c r="H182" s="2">
        <v>0</v>
      </c>
      <c r="I182" s="2">
        <v>15556</v>
      </c>
      <c r="J182" s="2">
        <v>1900.56</v>
      </c>
      <c r="K182" s="2">
        <v>1570.44</v>
      </c>
      <c r="L182" s="2">
        <v>7615</v>
      </c>
      <c r="M182" s="2">
        <v>11086</v>
      </c>
      <c r="N182" s="2">
        <v>4470</v>
      </c>
    </row>
    <row r="183" spans="1:14" x14ac:dyDescent="0.2">
      <c r="A183" s="4" t="s">
        <v>314</v>
      </c>
      <c r="B183" s="2" t="s">
        <v>315</v>
      </c>
      <c r="C183" s="2">
        <v>13656</v>
      </c>
      <c r="D183" s="2">
        <v>0</v>
      </c>
      <c r="E183" s="2">
        <v>1016</v>
      </c>
      <c r="F183" s="2">
        <v>0</v>
      </c>
      <c r="G183" s="2">
        <v>0</v>
      </c>
      <c r="H183" s="2">
        <v>0</v>
      </c>
      <c r="I183" s="2">
        <v>14672</v>
      </c>
      <c r="J183" s="2">
        <v>1711.74</v>
      </c>
      <c r="K183" s="2">
        <v>1570.44</v>
      </c>
      <c r="L183" s="2">
        <v>230.31999999999971</v>
      </c>
      <c r="M183" s="2">
        <v>3512.5</v>
      </c>
      <c r="N183" s="2">
        <v>11159.5</v>
      </c>
    </row>
    <row r="184" spans="1:14" x14ac:dyDescent="0.2">
      <c r="A184" s="4" t="s">
        <v>316</v>
      </c>
      <c r="B184" s="2" t="s">
        <v>317</v>
      </c>
      <c r="C184" s="2">
        <v>13656</v>
      </c>
      <c r="D184" s="2">
        <v>0</v>
      </c>
      <c r="E184" s="2">
        <v>1016</v>
      </c>
      <c r="F184" s="2">
        <v>684</v>
      </c>
      <c r="G184" s="2">
        <v>0</v>
      </c>
      <c r="H184" s="2">
        <v>910.4</v>
      </c>
      <c r="I184" s="2">
        <v>16266.4</v>
      </c>
      <c r="J184" s="2">
        <v>1957.34</v>
      </c>
      <c r="K184" s="2">
        <v>1570.44</v>
      </c>
      <c r="L184" s="2">
        <v>252.61999999999898</v>
      </c>
      <c r="M184" s="2">
        <v>3780.3999999999987</v>
      </c>
      <c r="N184" s="2">
        <v>12486</v>
      </c>
    </row>
    <row r="185" spans="1:14" x14ac:dyDescent="0.2">
      <c r="A185" s="4" t="s">
        <v>318</v>
      </c>
      <c r="B185" s="2" t="s">
        <v>319</v>
      </c>
      <c r="C185" s="2">
        <v>13656</v>
      </c>
      <c r="D185" s="2">
        <v>0</v>
      </c>
      <c r="E185" s="2">
        <v>1016</v>
      </c>
      <c r="F185" s="2">
        <v>501.6</v>
      </c>
      <c r="G185" s="2">
        <v>0</v>
      </c>
      <c r="H185" s="2">
        <v>910.4</v>
      </c>
      <c r="I185" s="2">
        <v>16084</v>
      </c>
      <c r="J185" s="2">
        <v>1923.1</v>
      </c>
      <c r="K185" s="2">
        <v>1570.44</v>
      </c>
      <c r="L185" s="2">
        <v>2687.4599999999991</v>
      </c>
      <c r="M185" s="2">
        <v>6180.9999999999991</v>
      </c>
      <c r="N185" s="2">
        <v>9903</v>
      </c>
    </row>
    <row r="186" spans="1:14" x14ac:dyDescent="0.2">
      <c r="A186" s="4" t="s">
        <v>320</v>
      </c>
      <c r="B186" s="2" t="s">
        <v>321</v>
      </c>
      <c r="C186" s="2">
        <v>13656</v>
      </c>
      <c r="D186" s="2">
        <v>0</v>
      </c>
      <c r="E186" s="2">
        <v>1016</v>
      </c>
      <c r="F186" s="2">
        <v>228</v>
      </c>
      <c r="G186" s="2">
        <v>0</v>
      </c>
      <c r="H186" s="2">
        <v>0</v>
      </c>
      <c r="I186" s="2">
        <v>14900</v>
      </c>
      <c r="J186" s="2">
        <v>1760.44</v>
      </c>
      <c r="K186" s="2">
        <v>1570.44</v>
      </c>
      <c r="L186" s="2">
        <v>141.11999999999898</v>
      </c>
      <c r="M186" s="2">
        <v>3471.9999999999991</v>
      </c>
      <c r="N186" s="2">
        <v>11428</v>
      </c>
    </row>
    <row r="187" spans="1:14" x14ac:dyDescent="0.2">
      <c r="A187" s="4" t="s">
        <v>322</v>
      </c>
      <c r="B187" s="2" t="s">
        <v>323</v>
      </c>
      <c r="C187" s="2">
        <v>13656</v>
      </c>
      <c r="D187" s="2">
        <v>200</v>
      </c>
      <c r="E187" s="2">
        <v>1016</v>
      </c>
      <c r="F187" s="2">
        <v>684</v>
      </c>
      <c r="G187" s="2">
        <v>0</v>
      </c>
      <c r="H187" s="2">
        <v>0</v>
      </c>
      <c r="I187" s="2">
        <v>15556</v>
      </c>
      <c r="J187" s="2">
        <v>1900.56</v>
      </c>
      <c r="K187" s="2">
        <v>1570.44</v>
      </c>
      <c r="L187" s="2">
        <v>7357.5</v>
      </c>
      <c r="M187" s="2">
        <v>10828.5</v>
      </c>
      <c r="N187" s="2">
        <v>4727.5</v>
      </c>
    </row>
    <row r="188" spans="1:14" x14ac:dyDescent="0.2">
      <c r="A188" s="4" t="s">
        <v>324</v>
      </c>
      <c r="B188" s="2" t="s">
        <v>325</v>
      </c>
      <c r="C188" s="2">
        <v>13656</v>
      </c>
      <c r="D188" s="2">
        <v>0</v>
      </c>
      <c r="E188" s="2">
        <v>1016</v>
      </c>
      <c r="F188" s="2">
        <v>684</v>
      </c>
      <c r="G188" s="2">
        <v>0</v>
      </c>
      <c r="H188" s="2">
        <v>0</v>
      </c>
      <c r="I188" s="2">
        <v>15356</v>
      </c>
      <c r="J188" s="2">
        <v>1851.9</v>
      </c>
      <c r="K188" s="2">
        <v>1570.44</v>
      </c>
      <c r="L188" s="2">
        <v>7811.66</v>
      </c>
      <c r="M188" s="2">
        <v>11234</v>
      </c>
      <c r="N188" s="2">
        <v>4122</v>
      </c>
    </row>
    <row r="189" spans="1:14" x14ac:dyDescent="0.2">
      <c r="A189" s="4" t="s">
        <v>326</v>
      </c>
      <c r="B189" s="2" t="s">
        <v>327</v>
      </c>
      <c r="C189" s="2">
        <v>13656</v>
      </c>
      <c r="D189" s="2">
        <v>200</v>
      </c>
      <c r="E189" s="2">
        <v>1016</v>
      </c>
      <c r="F189" s="2">
        <v>684</v>
      </c>
      <c r="G189" s="2">
        <v>0</v>
      </c>
      <c r="H189" s="2">
        <v>910.4</v>
      </c>
      <c r="I189" s="2">
        <v>16466.400000000001</v>
      </c>
      <c r="J189" s="2">
        <v>1998.44</v>
      </c>
      <c r="K189" s="2">
        <v>1570.44</v>
      </c>
      <c r="L189" s="2">
        <v>5518.52</v>
      </c>
      <c r="M189" s="2">
        <v>9087.4000000000015</v>
      </c>
      <c r="N189" s="2">
        <v>7379</v>
      </c>
    </row>
    <row r="190" spans="1:14" x14ac:dyDescent="0.2">
      <c r="A190" s="4" t="s">
        <v>328</v>
      </c>
      <c r="B190" s="2" t="s">
        <v>329</v>
      </c>
      <c r="C190" s="2">
        <v>13656</v>
      </c>
      <c r="D190" s="2">
        <v>0</v>
      </c>
      <c r="E190" s="2">
        <v>1016</v>
      </c>
      <c r="F190" s="2">
        <v>684</v>
      </c>
      <c r="G190" s="2">
        <v>0</v>
      </c>
      <c r="H190" s="2">
        <v>910.4</v>
      </c>
      <c r="I190" s="2">
        <v>16266.4</v>
      </c>
      <c r="J190" s="2">
        <v>1960.04</v>
      </c>
      <c r="K190" s="2">
        <v>1570.44</v>
      </c>
      <c r="L190" s="2">
        <v>245.92000000000007</v>
      </c>
      <c r="M190" s="2">
        <v>3776.4</v>
      </c>
      <c r="N190" s="2">
        <v>12490</v>
      </c>
    </row>
    <row r="191" spans="1:14" x14ac:dyDescent="0.2">
      <c r="A191" s="4" t="s">
        <v>330</v>
      </c>
      <c r="B191" s="2" t="s">
        <v>331</v>
      </c>
      <c r="C191" s="2">
        <v>13656</v>
      </c>
      <c r="D191" s="2">
        <v>0</v>
      </c>
      <c r="E191" s="2">
        <v>1016</v>
      </c>
      <c r="F191" s="2">
        <v>342</v>
      </c>
      <c r="G191" s="2">
        <v>0</v>
      </c>
      <c r="H191" s="2">
        <v>0</v>
      </c>
      <c r="I191" s="2">
        <v>15014</v>
      </c>
      <c r="J191" s="2">
        <v>1784.79</v>
      </c>
      <c r="K191" s="2">
        <v>1570.44</v>
      </c>
      <c r="L191" s="2">
        <v>5366.27</v>
      </c>
      <c r="M191" s="2">
        <v>8721.5</v>
      </c>
      <c r="N191" s="2">
        <v>6292.5</v>
      </c>
    </row>
    <row r="192" spans="1:14" x14ac:dyDescent="0.2">
      <c r="A192" s="4" t="s">
        <v>332</v>
      </c>
      <c r="B192" s="2" t="s">
        <v>333</v>
      </c>
      <c r="C192" s="2">
        <v>12658</v>
      </c>
      <c r="D192" s="2">
        <v>0</v>
      </c>
      <c r="E192" s="2">
        <v>915</v>
      </c>
      <c r="F192" s="2">
        <v>574.92999999999995</v>
      </c>
      <c r="G192" s="2">
        <v>0</v>
      </c>
      <c r="H192" s="2">
        <v>0</v>
      </c>
      <c r="I192" s="2">
        <v>14147.93</v>
      </c>
      <c r="J192" s="2">
        <v>1433.05</v>
      </c>
      <c r="K192" s="2">
        <v>1455.66</v>
      </c>
      <c r="L192" s="2">
        <v>3893.7200000000012</v>
      </c>
      <c r="M192" s="2">
        <v>6782.4300000000012</v>
      </c>
      <c r="N192" s="2">
        <v>7365.5</v>
      </c>
    </row>
    <row r="193" spans="1:14" x14ac:dyDescent="0.2">
      <c r="A193" s="4" t="s">
        <v>334</v>
      </c>
      <c r="B193" s="2" t="s">
        <v>335</v>
      </c>
      <c r="C193" s="2">
        <v>15333</v>
      </c>
      <c r="D193" s="2">
        <v>200</v>
      </c>
      <c r="E193" s="2">
        <v>1093</v>
      </c>
      <c r="F193" s="2">
        <v>684</v>
      </c>
      <c r="G193" s="2">
        <v>0</v>
      </c>
      <c r="H193" s="2">
        <v>3449.93</v>
      </c>
      <c r="I193" s="2">
        <v>20759.93</v>
      </c>
      <c r="J193" s="2">
        <v>2831.65</v>
      </c>
      <c r="K193" s="2">
        <v>1763.3</v>
      </c>
      <c r="L193" s="2">
        <v>1656.9799999999996</v>
      </c>
      <c r="M193" s="2">
        <v>6251.9299999999994</v>
      </c>
      <c r="N193" s="2">
        <v>14508</v>
      </c>
    </row>
    <row r="194" spans="1:14" x14ac:dyDescent="0.2">
      <c r="A194" s="4" t="s">
        <v>336</v>
      </c>
      <c r="B194" s="2" t="s">
        <v>337</v>
      </c>
      <c r="C194" s="2">
        <v>13125</v>
      </c>
      <c r="D194" s="2">
        <v>0</v>
      </c>
      <c r="E194" s="2">
        <v>903</v>
      </c>
      <c r="F194" s="2">
        <v>549</v>
      </c>
      <c r="G194" s="2">
        <v>0</v>
      </c>
      <c r="H194" s="2">
        <v>875</v>
      </c>
      <c r="I194" s="2">
        <v>15452</v>
      </c>
      <c r="J194" s="2">
        <v>1788.11</v>
      </c>
      <c r="K194" s="2">
        <v>1509.38</v>
      </c>
      <c r="L194" s="2">
        <v>3979.01</v>
      </c>
      <c r="M194" s="2">
        <v>7276.5</v>
      </c>
      <c r="N194" s="2">
        <v>8175.5</v>
      </c>
    </row>
    <row r="195" spans="1:14" x14ac:dyDescent="0.2">
      <c r="A195" s="4" t="s">
        <v>512</v>
      </c>
      <c r="B195" s="2" t="s">
        <v>513</v>
      </c>
      <c r="C195" s="2">
        <v>13656</v>
      </c>
      <c r="D195" s="2">
        <v>0</v>
      </c>
      <c r="E195" s="2">
        <v>1016</v>
      </c>
      <c r="F195" s="2">
        <v>684</v>
      </c>
      <c r="G195" s="2">
        <v>0</v>
      </c>
      <c r="H195" s="2">
        <v>910.4</v>
      </c>
      <c r="I195" s="2">
        <v>16266.4</v>
      </c>
      <c r="J195" s="2">
        <v>1860.1</v>
      </c>
      <c r="K195" s="2">
        <v>1570.44</v>
      </c>
      <c r="L195" s="2">
        <v>477.36000000000058</v>
      </c>
      <c r="M195" s="2">
        <v>3907.9000000000005</v>
      </c>
      <c r="N195" s="2">
        <v>12358.5</v>
      </c>
    </row>
    <row r="196" spans="1:14" x14ac:dyDescent="0.2">
      <c r="A196" s="4" t="s">
        <v>338</v>
      </c>
      <c r="B196" s="2" t="s">
        <v>339</v>
      </c>
      <c r="C196" s="2">
        <v>13125</v>
      </c>
      <c r="D196" s="2">
        <v>0</v>
      </c>
      <c r="E196" s="2">
        <v>903</v>
      </c>
      <c r="F196" s="2">
        <v>549</v>
      </c>
      <c r="G196" s="2">
        <v>0</v>
      </c>
      <c r="H196" s="2">
        <v>0</v>
      </c>
      <c r="I196" s="2">
        <v>14577</v>
      </c>
      <c r="J196" s="2">
        <v>1691.44</v>
      </c>
      <c r="K196" s="2">
        <v>1509.38</v>
      </c>
      <c r="L196" s="2">
        <v>1876.1800000000003</v>
      </c>
      <c r="M196" s="2">
        <v>5077</v>
      </c>
      <c r="N196" s="2">
        <v>9500</v>
      </c>
    </row>
    <row r="197" spans="1:14" x14ac:dyDescent="0.2">
      <c r="A197" s="4" t="s">
        <v>340</v>
      </c>
      <c r="B197" s="2" t="s">
        <v>341</v>
      </c>
      <c r="C197" s="2">
        <v>13125</v>
      </c>
      <c r="D197" s="2">
        <v>400</v>
      </c>
      <c r="E197" s="2">
        <v>903</v>
      </c>
      <c r="F197" s="2">
        <v>549</v>
      </c>
      <c r="G197" s="2">
        <v>0</v>
      </c>
      <c r="H197" s="2">
        <v>875</v>
      </c>
      <c r="I197" s="2">
        <v>15852</v>
      </c>
      <c r="J197" s="2">
        <v>1873.55</v>
      </c>
      <c r="K197" s="2">
        <v>1509.38</v>
      </c>
      <c r="L197" s="2">
        <v>6.9999999999708962E-2</v>
      </c>
      <c r="M197" s="2">
        <v>3383</v>
      </c>
      <c r="N197" s="2">
        <v>12469</v>
      </c>
    </row>
    <row r="198" spans="1:14" x14ac:dyDescent="0.2">
      <c r="A198" s="4" t="s">
        <v>342</v>
      </c>
      <c r="B198" s="2" t="s">
        <v>343</v>
      </c>
      <c r="C198" s="2">
        <v>13125</v>
      </c>
      <c r="D198" s="2">
        <v>0</v>
      </c>
      <c r="E198" s="2">
        <v>903</v>
      </c>
      <c r="F198" s="2">
        <v>549</v>
      </c>
      <c r="G198" s="2">
        <v>0</v>
      </c>
      <c r="H198" s="2">
        <v>875</v>
      </c>
      <c r="I198" s="2">
        <v>15452</v>
      </c>
      <c r="J198" s="2">
        <v>1788.11</v>
      </c>
      <c r="K198" s="2">
        <v>1509.38</v>
      </c>
      <c r="L198" s="2">
        <v>1876.0100000000002</v>
      </c>
      <c r="M198" s="2">
        <v>5173.5</v>
      </c>
      <c r="N198" s="2">
        <v>10278.5</v>
      </c>
    </row>
    <row r="199" spans="1:14" x14ac:dyDescent="0.2">
      <c r="A199" s="4" t="s">
        <v>344</v>
      </c>
      <c r="B199" s="2" t="s">
        <v>345</v>
      </c>
      <c r="C199" s="2">
        <v>13125</v>
      </c>
      <c r="D199" s="2">
        <v>0</v>
      </c>
      <c r="E199" s="2">
        <v>903</v>
      </c>
      <c r="F199" s="2">
        <v>549</v>
      </c>
      <c r="G199" s="2">
        <v>0</v>
      </c>
      <c r="H199" s="2">
        <v>875</v>
      </c>
      <c r="I199" s="2">
        <v>15452</v>
      </c>
      <c r="J199" s="2">
        <v>1694.66</v>
      </c>
      <c r="K199" s="2">
        <v>1509.38</v>
      </c>
      <c r="L199" s="2">
        <v>437.95999999999913</v>
      </c>
      <c r="M199" s="2">
        <v>3641.9999999999991</v>
      </c>
      <c r="N199" s="2">
        <v>11810</v>
      </c>
    </row>
    <row r="200" spans="1:14" x14ac:dyDescent="0.2">
      <c r="A200" s="4" t="s">
        <v>346</v>
      </c>
      <c r="B200" s="2" t="s">
        <v>347</v>
      </c>
      <c r="C200" s="2">
        <v>13125</v>
      </c>
      <c r="D200" s="2">
        <v>400</v>
      </c>
      <c r="E200" s="2">
        <v>903</v>
      </c>
      <c r="F200" s="2">
        <v>549</v>
      </c>
      <c r="G200" s="2">
        <v>0</v>
      </c>
      <c r="H200" s="2">
        <v>0</v>
      </c>
      <c r="I200" s="2">
        <v>14977</v>
      </c>
      <c r="J200" s="2">
        <v>1776.88</v>
      </c>
      <c r="K200" s="2">
        <v>1509.38</v>
      </c>
      <c r="L200" s="2">
        <v>0.23999999999978172</v>
      </c>
      <c r="M200" s="2">
        <v>3286.5</v>
      </c>
      <c r="N200" s="2">
        <v>11690.5</v>
      </c>
    </row>
    <row r="201" spans="1:14" x14ac:dyDescent="0.2">
      <c r="A201" s="4" t="s">
        <v>348</v>
      </c>
      <c r="B201" s="2" t="s">
        <v>349</v>
      </c>
      <c r="C201" s="2">
        <v>11279</v>
      </c>
      <c r="D201" s="2">
        <v>200</v>
      </c>
      <c r="E201" s="2">
        <v>737</v>
      </c>
      <c r="F201" s="2">
        <v>425</v>
      </c>
      <c r="G201" s="2">
        <v>0</v>
      </c>
      <c r="H201" s="2">
        <v>0</v>
      </c>
      <c r="I201" s="2">
        <v>12641</v>
      </c>
      <c r="J201" s="2">
        <v>1297.3399999999999</v>
      </c>
      <c r="K201" s="2">
        <v>1297.0999999999999</v>
      </c>
      <c r="L201" s="2">
        <v>-0.43999999999869033</v>
      </c>
      <c r="M201" s="2">
        <v>2594.0000000000009</v>
      </c>
      <c r="N201" s="2">
        <v>10047</v>
      </c>
    </row>
    <row r="202" spans="1:14" x14ac:dyDescent="0.2">
      <c r="A202" s="4" t="s">
        <v>153</v>
      </c>
      <c r="B202" s="2" t="s">
        <v>154</v>
      </c>
      <c r="C202" s="2">
        <v>11279</v>
      </c>
      <c r="D202" s="2">
        <v>400</v>
      </c>
      <c r="E202" s="2">
        <v>737</v>
      </c>
      <c r="F202" s="2">
        <v>455</v>
      </c>
      <c r="G202" s="2">
        <v>0</v>
      </c>
      <c r="H202" s="2">
        <v>0</v>
      </c>
      <c r="I202" s="2">
        <v>12871</v>
      </c>
      <c r="J202" s="2">
        <v>1338.56</v>
      </c>
      <c r="K202" s="2">
        <v>1297.0999999999999</v>
      </c>
      <c r="L202" s="2">
        <v>-0.15999999999985448</v>
      </c>
      <c r="M202" s="2">
        <v>2635.5</v>
      </c>
      <c r="N202" s="2">
        <v>10235.5</v>
      </c>
    </row>
    <row r="203" spans="1:14" x14ac:dyDescent="0.2">
      <c r="A203" s="4" t="s">
        <v>564</v>
      </c>
      <c r="B203" s="2" t="s">
        <v>565</v>
      </c>
      <c r="C203" s="2">
        <v>13125</v>
      </c>
      <c r="D203" s="2">
        <v>200</v>
      </c>
      <c r="E203" s="2">
        <v>903</v>
      </c>
      <c r="F203" s="2">
        <v>549</v>
      </c>
      <c r="G203" s="2">
        <v>0</v>
      </c>
      <c r="H203" s="2">
        <v>0</v>
      </c>
      <c r="I203" s="2">
        <v>14777</v>
      </c>
      <c r="J203" s="2">
        <v>1723.45</v>
      </c>
      <c r="K203" s="2">
        <v>1509.38</v>
      </c>
      <c r="L203" s="2">
        <v>50.170000000000073</v>
      </c>
      <c r="M203" s="2">
        <v>3283</v>
      </c>
      <c r="N203" s="2">
        <v>11494</v>
      </c>
    </row>
    <row r="204" spans="1:14" s="12" customFormat="1" x14ac:dyDescent="0.2">
      <c r="A204" s="11"/>
      <c r="C204" s="12" t="s">
        <v>39</v>
      </c>
      <c r="D204" s="12" t="s">
        <v>39</v>
      </c>
      <c r="E204" s="12" t="s">
        <v>39</v>
      </c>
      <c r="F204" s="12" t="s">
        <v>39</v>
      </c>
      <c r="G204" s="12" t="s">
        <v>39</v>
      </c>
      <c r="H204" s="12" t="s">
        <v>39</v>
      </c>
      <c r="I204" s="12" t="s">
        <v>39</v>
      </c>
      <c r="J204" s="12" t="s">
        <v>39</v>
      </c>
      <c r="K204" s="12" t="s">
        <v>39</v>
      </c>
      <c r="L204" s="12" t="s">
        <v>39</v>
      </c>
      <c r="M204" s="12" t="s">
        <v>39</v>
      </c>
      <c r="N204" s="12" t="s">
        <v>39</v>
      </c>
    </row>
    <row r="206" spans="1:14" x14ac:dyDescent="0.2">
      <c r="A206" s="10" t="s">
        <v>358</v>
      </c>
    </row>
    <row r="207" spans="1:14" x14ac:dyDescent="0.2">
      <c r="A207" s="4" t="s">
        <v>359</v>
      </c>
      <c r="B207" s="2" t="s">
        <v>360</v>
      </c>
      <c r="C207" s="2">
        <v>13656</v>
      </c>
      <c r="D207" s="2">
        <v>0</v>
      </c>
      <c r="E207" s="2">
        <v>1016</v>
      </c>
      <c r="F207" s="2">
        <v>684</v>
      </c>
      <c r="G207" s="2">
        <v>708.5</v>
      </c>
      <c r="H207" s="2">
        <v>125</v>
      </c>
      <c r="I207" s="2">
        <v>16189.5</v>
      </c>
      <c r="J207" s="2">
        <v>2035.88</v>
      </c>
      <c r="K207" s="2">
        <v>1570.44</v>
      </c>
      <c r="L207" s="2">
        <v>7182.68</v>
      </c>
      <c r="M207" s="2">
        <v>10789</v>
      </c>
      <c r="N207" s="2">
        <v>5400.5</v>
      </c>
    </row>
    <row r="208" spans="1:14" x14ac:dyDescent="0.2">
      <c r="A208" s="4" t="s">
        <v>361</v>
      </c>
      <c r="B208" s="2" t="s">
        <v>362</v>
      </c>
      <c r="C208" s="2">
        <v>11279</v>
      </c>
      <c r="D208" s="2">
        <v>200</v>
      </c>
      <c r="E208" s="2">
        <v>737</v>
      </c>
      <c r="F208" s="2">
        <v>455</v>
      </c>
      <c r="G208" s="2">
        <v>566.79999999999995</v>
      </c>
      <c r="H208" s="2">
        <v>0</v>
      </c>
      <c r="I208" s="2">
        <v>13237.8</v>
      </c>
      <c r="J208" s="2">
        <v>1408.3</v>
      </c>
      <c r="K208" s="2">
        <v>1297.0999999999999</v>
      </c>
      <c r="L208" s="2">
        <v>5167.3999999999996</v>
      </c>
      <c r="M208" s="2">
        <v>7872.7999999999993</v>
      </c>
      <c r="N208" s="2">
        <v>5365</v>
      </c>
    </row>
    <row r="209" spans="1:14" x14ac:dyDescent="0.2">
      <c r="A209" s="4" t="s">
        <v>363</v>
      </c>
      <c r="B209" s="2" t="s">
        <v>364</v>
      </c>
      <c r="C209" s="2">
        <v>13656</v>
      </c>
      <c r="D209" s="2">
        <v>0</v>
      </c>
      <c r="E209" s="2">
        <v>1016</v>
      </c>
      <c r="F209" s="2">
        <v>684</v>
      </c>
      <c r="G209" s="2">
        <v>566.79999999999995</v>
      </c>
      <c r="H209" s="2">
        <v>125</v>
      </c>
      <c r="I209" s="2">
        <v>16047.8</v>
      </c>
      <c r="J209" s="2">
        <v>2005.6</v>
      </c>
      <c r="K209" s="2">
        <v>1570.44</v>
      </c>
      <c r="L209" s="2">
        <v>4236.7599999999984</v>
      </c>
      <c r="M209" s="2">
        <v>7812.7999999999984</v>
      </c>
      <c r="N209" s="2">
        <v>8235</v>
      </c>
    </row>
    <row r="210" spans="1:14" x14ac:dyDescent="0.2">
      <c r="A210" s="4" t="s">
        <v>365</v>
      </c>
      <c r="B210" s="2" t="s">
        <v>366</v>
      </c>
      <c r="C210" s="2">
        <v>11279</v>
      </c>
      <c r="D210" s="2">
        <v>400</v>
      </c>
      <c r="E210" s="2">
        <v>737</v>
      </c>
      <c r="F210" s="2">
        <v>455</v>
      </c>
      <c r="G210" s="2">
        <v>425.1</v>
      </c>
      <c r="H210" s="2">
        <v>0</v>
      </c>
      <c r="I210" s="2">
        <v>13296.1</v>
      </c>
      <c r="J210" s="2">
        <v>1417.86</v>
      </c>
      <c r="K210" s="2">
        <v>1297.0999999999999</v>
      </c>
      <c r="L210" s="2">
        <v>206.63999999999942</v>
      </c>
      <c r="M210" s="2">
        <v>2921.5999999999995</v>
      </c>
      <c r="N210" s="2">
        <v>10374.5</v>
      </c>
    </row>
    <row r="211" spans="1:14" x14ac:dyDescent="0.2">
      <c r="A211" s="4" t="s">
        <v>367</v>
      </c>
      <c r="B211" s="2" t="s">
        <v>368</v>
      </c>
      <c r="C211" s="2">
        <v>13656</v>
      </c>
      <c r="D211" s="2">
        <v>0</v>
      </c>
      <c r="E211" s="2">
        <v>1016</v>
      </c>
      <c r="F211" s="2">
        <v>684</v>
      </c>
      <c r="G211" s="2">
        <v>425.1</v>
      </c>
      <c r="H211" s="2">
        <v>910.4</v>
      </c>
      <c r="I211" s="2">
        <v>16691.5</v>
      </c>
      <c r="J211" s="2">
        <v>2052.87</v>
      </c>
      <c r="K211" s="2">
        <v>1570.44</v>
      </c>
      <c r="L211" s="2">
        <v>6461.6900000000005</v>
      </c>
      <c r="M211" s="2">
        <v>10085</v>
      </c>
      <c r="N211" s="2">
        <v>6606.5</v>
      </c>
    </row>
    <row r="212" spans="1:14" x14ac:dyDescent="0.2">
      <c r="A212" s="4" t="s">
        <v>369</v>
      </c>
      <c r="B212" s="2" t="s">
        <v>370</v>
      </c>
      <c r="C212" s="2">
        <v>11279</v>
      </c>
      <c r="D212" s="2">
        <v>0</v>
      </c>
      <c r="E212" s="2">
        <v>737</v>
      </c>
      <c r="F212" s="2">
        <v>455</v>
      </c>
      <c r="G212" s="2">
        <v>283.39999999999998</v>
      </c>
      <c r="H212" s="2">
        <v>0</v>
      </c>
      <c r="I212" s="2">
        <v>12754.4</v>
      </c>
      <c r="J212" s="2">
        <v>1317.68</v>
      </c>
      <c r="K212" s="2">
        <v>1297.0999999999999</v>
      </c>
      <c r="L212" s="2">
        <v>8788.119999999999</v>
      </c>
      <c r="M212" s="2">
        <v>11402.899999999998</v>
      </c>
      <c r="N212" s="2">
        <v>1351.5</v>
      </c>
    </row>
    <row r="213" spans="1:14" x14ac:dyDescent="0.2">
      <c r="A213" s="4" t="s">
        <v>371</v>
      </c>
      <c r="B213" s="2" t="s">
        <v>372</v>
      </c>
      <c r="C213" s="2">
        <v>11279</v>
      </c>
      <c r="D213" s="2">
        <v>400</v>
      </c>
      <c r="E213" s="2">
        <v>737</v>
      </c>
      <c r="F213" s="2">
        <v>455</v>
      </c>
      <c r="G213" s="2">
        <v>283.39999999999998</v>
      </c>
      <c r="H213" s="2">
        <v>0</v>
      </c>
      <c r="I213" s="2">
        <v>13154.4</v>
      </c>
      <c r="J213" s="2">
        <v>1389.36</v>
      </c>
      <c r="K213" s="2">
        <v>1297.0999999999999</v>
      </c>
      <c r="L213" s="2">
        <v>3516.4399999999987</v>
      </c>
      <c r="M213" s="2">
        <v>6202.8999999999987</v>
      </c>
      <c r="N213" s="2">
        <v>6951.5</v>
      </c>
    </row>
    <row r="214" spans="1:14" x14ac:dyDescent="0.2">
      <c r="A214" s="4" t="s">
        <v>373</v>
      </c>
      <c r="B214" s="2" t="s">
        <v>374</v>
      </c>
      <c r="C214" s="2">
        <v>13656</v>
      </c>
      <c r="D214" s="2">
        <v>0</v>
      </c>
      <c r="E214" s="2">
        <v>1016</v>
      </c>
      <c r="F214" s="2">
        <v>684</v>
      </c>
      <c r="G214" s="2">
        <v>283.39999999999998</v>
      </c>
      <c r="H214" s="2">
        <v>910.4</v>
      </c>
      <c r="I214" s="2">
        <v>16549.8</v>
      </c>
      <c r="J214" s="2">
        <v>2022.6</v>
      </c>
      <c r="K214" s="2">
        <v>1570.44</v>
      </c>
      <c r="L214" s="2">
        <v>5110.7599999999984</v>
      </c>
      <c r="M214" s="2">
        <v>8703.7999999999993</v>
      </c>
      <c r="N214" s="2">
        <v>7846</v>
      </c>
    </row>
    <row r="215" spans="1:14" x14ac:dyDescent="0.2">
      <c r="A215" s="4" t="s">
        <v>375</v>
      </c>
      <c r="B215" s="2" t="s">
        <v>376</v>
      </c>
      <c r="C215" s="2">
        <v>13656</v>
      </c>
      <c r="D215" s="2">
        <v>0</v>
      </c>
      <c r="E215" s="2">
        <v>1016</v>
      </c>
      <c r="F215" s="2">
        <v>684</v>
      </c>
      <c r="G215" s="2">
        <v>283.39999999999998</v>
      </c>
      <c r="H215" s="2">
        <v>0</v>
      </c>
      <c r="I215" s="2">
        <v>15639.4</v>
      </c>
      <c r="J215" s="2">
        <v>1918.38</v>
      </c>
      <c r="K215" s="2">
        <v>1570.44</v>
      </c>
      <c r="L215" s="2">
        <v>5308.58</v>
      </c>
      <c r="M215" s="2">
        <v>8797.4</v>
      </c>
      <c r="N215" s="2">
        <v>6842</v>
      </c>
    </row>
    <row r="216" spans="1:14" x14ac:dyDescent="0.2">
      <c r="A216" s="4" t="s">
        <v>377</v>
      </c>
      <c r="B216" s="2" t="s">
        <v>378</v>
      </c>
      <c r="C216" s="2">
        <v>13656</v>
      </c>
      <c r="D216" s="2">
        <v>0</v>
      </c>
      <c r="E216" s="2">
        <v>1016</v>
      </c>
      <c r="F216" s="2">
        <v>684</v>
      </c>
      <c r="G216" s="2">
        <v>283.39999999999998</v>
      </c>
      <c r="H216" s="2">
        <v>0</v>
      </c>
      <c r="I216" s="2">
        <v>15639.4</v>
      </c>
      <c r="J216" s="2">
        <v>1918.38</v>
      </c>
      <c r="K216" s="2">
        <v>1570.44</v>
      </c>
      <c r="L216" s="2">
        <v>2836.58</v>
      </c>
      <c r="M216" s="2">
        <v>6325.4</v>
      </c>
      <c r="N216" s="2">
        <v>9314</v>
      </c>
    </row>
    <row r="217" spans="1:14" x14ac:dyDescent="0.2">
      <c r="A217" s="4" t="s">
        <v>379</v>
      </c>
      <c r="B217" s="2" t="s">
        <v>380</v>
      </c>
      <c r="C217" s="2">
        <v>13656</v>
      </c>
      <c r="D217" s="2">
        <v>0</v>
      </c>
      <c r="E217" s="2">
        <v>1016</v>
      </c>
      <c r="F217" s="2">
        <v>684</v>
      </c>
      <c r="G217" s="2">
        <v>0</v>
      </c>
      <c r="H217" s="2">
        <v>910.4</v>
      </c>
      <c r="I217" s="2">
        <v>16266.4</v>
      </c>
      <c r="J217" s="2">
        <v>1962.07</v>
      </c>
      <c r="K217" s="2">
        <v>1570.44</v>
      </c>
      <c r="L217" s="2">
        <v>3040.8899999999994</v>
      </c>
      <c r="M217" s="2">
        <v>6573.4</v>
      </c>
      <c r="N217" s="2">
        <v>9693</v>
      </c>
    </row>
    <row r="218" spans="1:14" x14ac:dyDescent="0.2">
      <c r="A218" s="4" t="s">
        <v>381</v>
      </c>
      <c r="B218" s="2" t="s">
        <v>382</v>
      </c>
      <c r="C218" s="2">
        <v>13656</v>
      </c>
      <c r="D218" s="2">
        <v>0</v>
      </c>
      <c r="E218" s="2">
        <v>1016</v>
      </c>
      <c r="F218" s="2">
        <v>684</v>
      </c>
      <c r="G218" s="2">
        <v>0</v>
      </c>
      <c r="H218" s="2">
        <v>1180.99</v>
      </c>
      <c r="I218" s="2">
        <v>16536.990000000002</v>
      </c>
      <c r="J218" s="2">
        <v>1990.97</v>
      </c>
      <c r="K218" s="2">
        <v>1570.44</v>
      </c>
      <c r="L218" s="2">
        <v>236.58000000000175</v>
      </c>
      <c r="M218" s="2">
        <v>3797.9900000000016</v>
      </c>
      <c r="N218" s="2">
        <v>12739</v>
      </c>
    </row>
    <row r="219" spans="1:14" x14ac:dyDescent="0.2">
      <c r="A219" s="4" t="s">
        <v>383</v>
      </c>
      <c r="B219" s="2" t="s">
        <v>384</v>
      </c>
      <c r="C219" s="2">
        <v>13656</v>
      </c>
      <c r="D219" s="2">
        <v>0</v>
      </c>
      <c r="E219" s="2">
        <v>1016</v>
      </c>
      <c r="F219" s="2">
        <v>684</v>
      </c>
      <c r="G219" s="2">
        <v>0</v>
      </c>
      <c r="H219" s="2">
        <v>0</v>
      </c>
      <c r="I219" s="2">
        <v>15356</v>
      </c>
      <c r="J219" s="2">
        <v>1857.84</v>
      </c>
      <c r="K219" s="2">
        <v>1570.44</v>
      </c>
      <c r="L219" s="2">
        <v>1086.2200000000012</v>
      </c>
      <c r="M219" s="2">
        <v>4514.5000000000009</v>
      </c>
      <c r="N219" s="2">
        <v>10841.5</v>
      </c>
    </row>
    <row r="220" spans="1:14" x14ac:dyDescent="0.2">
      <c r="A220" s="4" t="s">
        <v>385</v>
      </c>
      <c r="B220" s="2" t="s">
        <v>386</v>
      </c>
      <c r="C220" s="2">
        <v>13656</v>
      </c>
      <c r="D220" s="2">
        <v>200</v>
      </c>
      <c r="E220" s="2">
        <v>1016</v>
      </c>
      <c r="F220" s="2">
        <v>684</v>
      </c>
      <c r="G220" s="2">
        <v>0</v>
      </c>
      <c r="H220" s="2">
        <v>0</v>
      </c>
      <c r="I220" s="2">
        <v>15556</v>
      </c>
      <c r="J220" s="2">
        <v>1900.56</v>
      </c>
      <c r="K220" s="2">
        <v>1570.44</v>
      </c>
      <c r="L220" s="2">
        <v>1736.5</v>
      </c>
      <c r="M220" s="2">
        <v>5207.5</v>
      </c>
      <c r="N220" s="2">
        <v>10348.5</v>
      </c>
    </row>
    <row r="221" spans="1:14" x14ac:dyDescent="0.2">
      <c r="A221" s="4" t="s">
        <v>387</v>
      </c>
      <c r="B221" s="2" t="s">
        <v>388</v>
      </c>
      <c r="C221" s="2">
        <v>13656</v>
      </c>
      <c r="D221" s="2">
        <v>0</v>
      </c>
      <c r="E221" s="2">
        <v>1016</v>
      </c>
      <c r="F221" s="2">
        <v>684</v>
      </c>
      <c r="G221" s="2">
        <v>0</v>
      </c>
      <c r="H221" s="2">
        <v>870.4</v>
      </c>
      <c r="I221" s="2">
        <v>16226.4</v>
      </c>
      <c r="J221" s="2">
        <v>1825.36</v>
      </c>
      <c r="K221" s="2">
        <v>1501.44</v>
      </c>
      <c r="L221" s="2">
        <v>6080.0999999999985</v>
      </c>
      <c r="M221" s="2">
        <v>9406.8999999999978</v>
      </c>
      <c r="N221" s="2">
        <v>6819.5</v>
      </c>
    </row>
    <row r="222" spans="1:14" x14ac:dyDescent="0.2">
      <c r="A222" s="4" t="s">
        <v>389</v>
      </c>
      <c r="B222" s="2" t="s">
        <v>390</v>
      </c>
      <c r="C222" s="2">
        <v>13656</v>
      </c>
      <c r="D222" s="2">
        <v>0</v>
      </c>
      <c r="E222" s="2">
        <v>1016</v>
      </c>
      <c r="F222" s="2">
        <v>684</v>
      </c>
      <c r="G222" s="2">
        <v>0</v>
      </c>
      <c r="H222" s="2">
        <v>0</v>
      </c>
      <c r="I222" s="2">
        <v>15356</v>
      </c>
      <c r="J222" s="2">
        <v>1857.84</v>
      </c>
      <c r="K222" s="2">
        <v>1570.44</v>
      </c>
      <c r="L222" s="2">
        <v>-0.27999999999883585</v>
      </c>
      <c r="M222" s="2">
        <v>3428.0000000000009</v>
      </c>
      <c r="N222" s="2">
        <v>11928</v>
      </c>
    </row>
    <row r="223" spans="1:14" x14ac:dyDescent="0.2">
      <c r="A223" s="4" t="s">
        <v>566</v>
      </c>
      <c r="B223" s="2" t="s">
        <v>567</v>
      </c>
      <c r="C223" s="2">
        <v>13656</v>
      </c>
      <c r="D223" s="2">
        <v>0</v>
      </c>
      <c r="E223" s="2">
        <v>508</v>
      </c>
      <c r="F223" s="2">
        <v>342</v>
      </c>
      <c r="G223" s="2">
        <v>0</v>
      </c>
      <c r="H223" s="2">
        <v>20292.12</v>
      </c>
      <c r="I223" s="2">
        <v>34798.119999999995</v>
      </c>
      <c r="J223" s="2">
        <v>1074.7</v>
      </c>
      <c r="K223" s="2">
        <v>0</v>
      </c>
      <c r="L223" s="2">
        <v>8723.4199999999983</v>
      </c>
      <c r="M223" s="2">
        <v>9798.119999999999</v>
      </c>
      <c r="N223" s="2">
        <v>25000</v>
      </c>
    </row>
    <row r="224" spans="1:14" x14ac:dyDescent="0.2">
      <c r="A224" s="4" t="s">
        <v>391</v>
      </c>
      <c r="B224" s="2" t="s">
        <v>392</v>
      </c>
      <c r="C224" s="2">
        <v>13656</v>
      </c>
      <c r="D224" s="2">
        <v>0</v>
      </c>
      <c r="E224" s="2">
        <v>1016</v>
      </c>
      <c r="F224" s="2">
        <v>684</v>
      </c>
      <c r="G224" s="2">
        <v>0</v>
      </c>
      <c r="H224" s="2">
        <v>0</v>
      </c>
      <c r="I224" s="2">
        <v>15356</v>
      </c>
      <c r="J224" s="2">
        <v>1857.84</v>
      </c>
      <c r="K224" s="2">
        <v>1570.44</v>
      </c>
      <c r="L224" s="2">
        <v>-0.27999999999883585</v>
      </c>
      <c r="M224" s="2">
        <v>3428.0000000000009</v>
      </c>
      <c r="N224" s="2">
        <v>11928</v>
      </c>
    </row>
    <row r="225" spans="1:14" x14ac:dyDescent="0.2">
      <c r="A225" s="4" t="s">
        <v>393</v>
      </c>
      <c r="B225" s="2" t="s">
        <v>394</v>
      </c>
      <c r="C225" s="2">
        <v>13656</v>
      </c>
      <c r="D225" s="2">
        <v>0</v>
      </c>
      <c r="E225" s="2">
        <v>1016</v>
      </c>
      <c r="F225" s="2">
        <v>684</v>
      </c>
      <c r="G225" s="2">
        <v>0</v>
      </c>
      <c r="H225" s="2">
        <v>910.4</v>
      </c>
      <c r="I225" s="2">
        <v>16266.4</v>
      </c>
      <c r="J225" s="2">
        <v>1962.07</v>
      </c>
      <c r="K225" s="2">
        <v>1570.44</v>
      </c>
      <c r="L225" s="2">
        <v>0.38999999999941792</v>
      </c>
      <c r="M225" s="2">
        <v>3532.8999999999996</v>
      </c>
      <c r="N225" s="2">
        <v>12733.5</v>
      </c>
    </row>
    <row r="226" spans="1:14" x14ac:dyDescent="0.2">
      <c r="A226" s="4" t="s">
        <v>395</v>
      </c>
      <c r="B226" s="2" t="s">
        <v>396</v>
      </c>
      <c r="C226" s="2">
        <v>13656</v>
      </c>
      <c r="D226" s="2">
        <v>0</v>
      </c>
      <c r="E226" s="2">
        <v>1016</v>
      </c>
      <c r="F226" s="2">
        <v>456</v>
      </c>
      <c r="G226" s="2">
        <v>0</v>
      </c>
      <c r="H226" s="2">
        <v>0</v>
      </c>
      <c r="I226" s="2">
        <v>15128</v>
      </c>
      <c r="J226" s="2">
        <v>1807.52</v>
      </c>
      <c r="K226" s="2">
        <v>1570.44</v>
      </c>
      <c r="L226" s="2">
        <v>7.5400000000008731</v>
      </c>
      <c r="M226" s="2">
        <v>3385.5000000000009</v>
      </c>
      <c r="N226" s="2">
        <v>11742.5</v>
      </c>
    </row>
    <row r="227" spans="1:14" x14ac:dyDescent="0.2">
      <c r="A227" s="4" t="s">
        <v>397</v>
      </c>
      <c r="B227" s="2" t="s">
        <v>398</v>
      </c>
      <c r="C227" s="2">
        <v>13656</v>
      </c>
      <c r="D227" s="2">
        <v>0</v>
      </c>
      <c r="E227" s="2">
        <v>1016</v>
      </c>
      <c r="F227" s="2">
        <v>684</v>
      </c>
      <c r="G227" s="2">
        <v>0</v>
      </c>
      <c r="H227" s="2">
        <v>910.4</v>
      </c>
      <c r="I227" s="2">
        <v>16266.4</v>
      </c>
      <c r="J227" s="2">
        <v>1959.64</v>
      </c>
      <c r="K227" s="2">
        <v>1570.44</v>
      </c>
      <c r="L227" s="2">
        <v>11.319999999999709</v>
      </c>
      <c r="M227" s="2">
        <v>3541.3999999999996</v>
      </c>
      <c r="N227" s="2">
        <v>12725</v>
      </c>
    </row>
    <row r="228" spans="1:14" x14ac:dyDescent="0.2">
      <c r="A228" s="4" t="s">
        <v>399</v>
      </c>
      <c r="B228" s="2" t="s">
        <v>400</v>
      </c>
      <c r="C228" s="2">
        <v>13656</v>
      </c>
      <c r="D228" s="2">
        <v>0</v>
      </c>
      <c r="E228" s="2">
        <v>1016</v>
      </c>
      <c r="F228" s="2">
        <v>684</v>
      </c>
      <c r="G228" s="2">
        <v>0</v>
      </c>
      <c r="H228" s="2">
        <v>0</v>
      </c>
      <c r="I228" s="2">
        <v>15356</v>
      </c>
      <c r="J228" s="2">
        <v>1857.84</v>
      </c>
      <c r="K228" s="2">
        <v>1570.44</v>
      </c>
      <c r="L228" s="2">
        <v>-0.27999999999883585</v>
      </c>
      <c r="M228" s="2">
        <v>3428.0000000000009</v>
      </c>
      <c r="N228" s="2">
        <v>11928</v>
      </c>
    </row>
    <row r="229" spans="1:14" x14ac:dyDescent="0.2">
      <c r="A229" s="4" t="s">
        <v>401</v>
      </c>
      <c r="B229" s="2" t="s">
        <v>402</v>
      </c>
      <c r="C229" s="2">
        <v>13656</v>
      </c>
      <c r="D229" s="2">
        <v>0</v>
      </c>
      <c r="E229" s="2">
        <v>1016</v>
      </c>
      <c r="F229" s="2">
        <v>684</v>
      </c>
      <c r="G229" s="2">
        <v>0</v>
      </c>
      <c r="H229" s="2">
        <v>0</v>
      </c>
      <c r="I229" s="2">
        <v>15356</v>
      </c>
      <c r="J229" s="2">
        <v>1857.84</v>
      </c>
      <c r="K229" s="2">
        <v>1570.44</v>
      </c>
      <c r="L229" s="2">
        <v>0.22000000000116415</v>
      </c>
      <c r="M229" s="2">
        <v>3428.5000000000009</v>
      </c>
      <c r="N229" s="2">
        <v>11927.5</v>
      </c>
    </row>
    <row r="230" spans="1:14" s="12" customFormat="1" x14ac:dyDescent="0.2">
      <c r="A230" s="11"/>
      <c r="C230" s="12" t="s">
        <v>39</v>
      </c>
      <c r="D230" s="12" t="s">
        <v>39</v>
      </c>
      <c r="E230" s="12" t="s">
        <v>39</v>
      </c>
      <c r="F230" s="12" t="s">
        <v>39</v>
      </c>
      <c r="G230" s="12" t="s">
        <v>39</v>
      </c>
      <c r="H230" s="12" t="s">
        <v>39</v>
      </c>
      <c r="I230" s="12" t="s">
        <v>39</v>
      </c>
      <c r="J230" s="12" t="s">
        <v>39</v>
      </c>
      <c r="K230" s="12" t="s">
        <v>39</v>
      </c>
      <c r="L230" s="12" t="s">
        <v>39</v>
      </c>
      <c r="M230" s="12" t="s">
        <v>39</v>
      </c>
      <c r="N230" s="12" t="s">
        <v>39</v>
      </c>
    </row>
    <row r="232" spans="1:14" x14ac:dyDescent="0.2">
      <c r="A232" s="10" t="s">
        <v>407</v>
      </c>
    </row>
    <row r="233" spans="1:14" x14ac:dyDescent="0.2">
      <c r="A233" s="4" t="s">
        <v>514</v>
      </c>
      <c r="B233" s="2" t="s">
        <v>515</v>
      </c>
      <c r="C233" s="2">
        <v>11279</v>
      </c>
      <c r="D233" s="2">
        <v>400</v>
      </c>
      <c r="E233" s="2">
        <v>737</v>
      </c>
      <c r="F233" s="2">
        <v>455</v>
      </c>
      <c r="G233" s="2">
        <v>850.2</v>
      </c>
      <c r="H233" s="2">
        <v>0</v>
      </c>
      <c r="I233" s="2">
        <v>13721.2</v>
      </c>
      <c r="J233" s="2">
        <v>1508.66</v>
      </c>
      <c r="K233" s="2">
        <v>1297.0999999999999</v>
      </c>
      <c r="L233" s="2">
        <v>212.44000000000051</v>
      </c>
      <c r="M233" s="2">
        <v>3018.2000000000007</v>
      </c>
      <c r="N233" s="2">
        <v>10703</v>
      </c>
    </row>
    <row r="234" spans="1:14" x14ac:dyDescent="0.2">
      <c r="A234" s="4" t="s">
        <v>408</v>
      </c>
      <c r="B234" s="2" t="s">
        <v>409</v>
      </c>
      <c r="C234" s="2">
        <v>13656</v>
      </c>
      <c r="D234" s="2">
        <v>0</v>
      </c>
      <c r="E234" s="2">
        <v>1016</v>
      </c>
      <c r="F234" s="2">
        <v>684</v>
      </c>
      <c r="G234" s="2">
        <v>708.5</v>
      </c>
      <c r="H234" s="2">
        <v>1035.4000000000001</v>
      </c>
      <c r="I234" s="2">
        <v>17099.900000000001</v>
      </c>
      <c r="J234" s="2">
        <v>2133.89</v>
      </c>
      <c r="K234" s="2">
        <v>1570.44</v>
      </c>
      <c r="L234" s="2">
        <v>6466.0700000000015</v>
      </c>
      <c r="M234" s="2">
        <v>10170.400000000001</v>
      </c>
      <c r="N234" s="2">
        <v>6929.5</v>
      </c>
    </row>
    <row r="235" spans="1:14" x14ac:dyDescent="0.2">
      <c r="A235" s="4" t="s">
        <v>410</v>
      </c>
      <c r="B235" s="2" t="s">
        <v>411</v>
      </c>
      <c r="C235" s="2">
        <v>11279</v>
      </c>
      <c r="D235" s="2">
        <v>200</v>
      </c>
      <c r="E235" s="2">
        <v>737</v>
      </c>
      <c r="F235" s="2">
        <v>455</v>
      </c>
      <c r="G235" s="2">
        <v>566.79999999999995</v>
      </c>
      <c r="H235" s="2">
        <v>0</v>
      </c>
      <c r="I235" s="2">
        <v>13237.8</v>
      </c>
      <c r="J235" s="2">
        <v>1408.3</v>
      </c>
      <c r="K235" s="2">
        <v>1297.0999999999999</v>
      </c>
      <c r="L235" s="2">
        <v>212.39999999999964</v>
      </c>
      <c r="M235" s="2">
        <v>2917.7999999999993</v>
      </c>
      <c r="N235" s="2">
        <v>10320</v>
      </c>
    </row>
    <row r="236" spans="1:14" x14ac:dyDescent="0.2">
      <c r="A236" s="4" t="s">
        <v>412</v>
      </c>
      <c r="B236" s="2" t="s">
        <v>413</v>
      </c>
      <c r="C236" s="2">
        <v>13656</v>
      </c>
      <c r="D236" s="2">
        <v>0</v>
      </c>
      <c r="E236" s="2">
        <v>1016</v>
      </c>
      <c r="F236" s="2">
        <v>684</v>
      </c>
      <c r="G236" s="2">
        <v>566.79999999999995</v>
      </c>
      <c r="H236" s="2">
        <v>0</v>
      </c>
      <c r="I236" s="2">
        <v>15922.8</v>
      </c>
      <c r="J236" s="2">
        <v>1976.88</v>
      </c>
      <c r="K236" s="2">
        <v>1570.44</v>
      </c>
      <c r="L236" s="2">
        <v>245.97999999999956</v>
      </c>
      <c r="M236" s="2">
        <v>3793.2999999999997</v>
      </c>
      <c r="N236" s="2">
        <v>12129.5</v>
      </c>
    </row>
    <row r="237" spans="1:14" x14ac:dyDescent="0.2">
      <c r="A237" s="4" t="s">
        <v>414</v>
      </c>
      <c r="B237" s="2" t="s">
        <v>415</v>
      </c>
      <c r="C237" s="2">
        <v>13656</v>
      </c>
      <c r="D237" s="2">
        <v>0</v>
      </c>
      <c r="E237" s="2">
        <v>1016</v>
      </c>
      <c r="F237" s="2">
        <v>684</v>
      </c>
      <c r="G237" s="2">
        <v>283.39999999999998</v>
      </c>
      <c r="H237" s="2">
        <v>0</v>
      </c>
      <c r="I237" s="2">
        <v>15639.4</v>
      </c>
      <c r="J237" s="2">
        <v>1916.49</v>
      </c>
      <c r="K237" s="2">
        <v>1570.44</v>
      </c>
      <c r="L237" s="2">
        <v>4363.4699999999993</v>
      </c>
      <c r="M237" s="2">
        <v>7850.4</v>
      </c>
      <c r="N237" s="2">
        <v>7789</v>
      </c>
    </row>
    <row r="238" spans="1:14" x14ac:dyDescent="0.2">
      <c r="A238" s="4" t="s">
        <v>416</v>
      </c>
      <c r="B238" s="2" t="s">
        <v>417</v>
      </c>
      <c r="C238" s="2">
        <v>14605</v>
      </c>
      <c r="D238" s="2">
        <v>400</v>
      </c>
      <c r="E238" s="2">
        <v>1046</v>
      </c>
      <c r="F238" s="2">
        <v>886</v>
      </c>
      <c r="G238" s="2">
        <v>283.39999999999998</v>
      </c>
      <c r="H238" s="2">
        <v>0</v>
      </c>
      <c r="I238" s="2">
        <v>17220.400000000001</v>
      </c>
      <c r="J238" s="2">
        <v>2256.12</v>
      </c>
      <c r="K238" s="2">
        <v>1698.96</v>
      </c>
      <c r="L238" s="2">
        <v>-0.17999999999847205</v>
      </c>
      <c r="M238" s="2">
        <v>3954.9000000000015</v>
      </c>
      <c r="N238" s="2">
        <v>13265.5</v>
      </c>
    </row>
    <row r="239" spans="1:14" x14ac:dyDescent="0.2">
      <c r="A239" s="4" t="s">
        <v>418</v>
      </c>
      <c r="B239" s="2" t="s">
        <v>419</v>
      </c>
      <c r="C239" s="2">
        <v>13656</v>
      </c>
      <c r="D239" s="2">
        <v>0</v>
      </c>
      <c r="E239" s="2">
        <v>1016</v>
      </c>
      <c r="F239" s="2">
        <v>684</v>
      </c>
      <c r="G239" s="2">
        <v>283.39999999999998</v>
      </c>
      <c r="H239" s="2">
        <v>910.4</v>
      </c>
      <c r="I239" s="2">
        <v>16549.8</v>
      </c>
      <c r="J239" s="2">
        <v>2019.9</v>
      </c>
      <c r="K239" s="2">
        <v>1570.44</v>
      </c>
      <c r="L239" s="2">
        <v>3926.9599999999991</v>
      </c>
      <c r="M239" s="2">
        <v>7517.2999999999993</v>
      </c>
      <c r="N239" s="2">
        <v>9032.5</v>
      </c>
    </row>
    <row r="240" spans="1:14" x14ac:dyDescent="0.2">
      <c r="A240" s="4" t="s">
        <v>420</v>
      </c>
      <c r="B240" s="2" t="s">
        <v>421</v>
      </c>
      <c r="C240" s="2">
        <v>13656</v>
      </c>
      <c r="D240" s="2">
        <v>0</v>
      </c>
      <c r="E240" s="2">
        <v>1016</v>
      </c>
      <c r="F240" s="2">
        <v>684</v>
      </c>
      <c r="G240" s="2">
        <v>283.39999999999998</v>
      </c>
      <c r="H240" s="2">
        <v>910.4</v>
      </c>
      <c r="I240" s="2">
        <v>16549.8</v>
      </c>
      <c r="J240" s="2">
        <v>2022.6</v>
      </c>
      <c r="K240" s="2">
        <v>1570.44</v>
      </c>
      <c r="L240" s="2">
        <v>236.7599999999984</v>
      </c>
      <c r="M240" s="2">
        <v>3829.7999999999984</v>
      </c>
      <c r="N240" s="2">
        <v>12720</v>
      </c>
    </row>
    <row r="241" spans="1:14" x14ac:dyDescent="0.2">
      <c r="A241" s="4" t="s">
        <v>422</v>
      </c>
      <c r="B241" s="2" t="s">
        <v>423</v>
      </c>
      <c r="C241" s="2">
        <v>13617</v>
      </c>
      <c r="D241" s="2">
        <v>0</v>
      </c>
      <c r="E241" s="2">
        <v>1016</v>
      </c>
      <c r="F241" s="2">
        <v>684</v>
      </c>
      <c r="G241" s="2">
        <v>283.39999999999998</v>
      </c>
      <c r="H241" s="2">
        <v>0</v>
      </c>
      <c r="I241" s="2">
        <v>15600.4</v>
      </c>
      <c r="J241" s="2">
        <v>1918.38</v>
      </c>
      <c r="K241" s="2">
        <v>1570.44</v>
      </c>
      <c r="L241" s="2">
        <v>7007.58</v>
      </c>
      <c r="M241" s="2">
        <v>10496.4</v>
      </c>
      <c r="N241" s="2">
        <v>5104</v>
      </c>
    </row>
    <row r="242" spans="1:14" x14ac:dyDescent="0.2">
      <c r="A242" s="4" t="s">
        <v>424</v>
      </c>
      <c r="B242" s="2" t="s">
        <v>425</v>
      </c>
      <c r="C242" s="2">
        <v>11104</v>
      </c>
      <c r="D242" s="2">
        <v>0</v>
      </c>
      <c r="E242" s="2">
        <v>784</v>
      </c>
      <c r="F242" s="2">
        <v>499</v>
      </c>
      <c r="G242" s="2">
        <v>283.39999999999998</v>
      </c>
      <c r="H242" s="2">
        <v>0</v>
      </c>
      <c r="I242" s="2">
        <v>12670.4</v>
      </c>
      <c r="J242" s="2">
        <v>1302.58</v>
      </c>
      <c r="K242" s="2">
        <v>1276.94</v>
      </c>
      <c r="L242" s="2">
        <v>5211.3799999999992</v>
      </c>
      <c r="M242" s="2">
        <v>7790.9</v>
      </c>
      <c r="N242" s="2">
        <v>4879.5</v>
      </c>
    </row>
    <row r="243" spans="1:14" x14ac:dyDescent="0.2">
      <c r="A243" s="4" t="s">
        <v>426</v>
      </c>
      <c r="B243" s="2" t="s">
        <v>427</v>
      </c>
      <c r="C243" s="2">
        <v>13656</v>
      </c>
      <c r="D243" s="2">
        <v>0</v>
      </c>
      <c r="E243" s="2">
        <v>1016</v>
      </c>
      <c r="F243" s="2">
        <v>684</v>
      </c>
      <c r="G243" s="2">
        <v>283.39999999999998</v>
      </c>
      <c r="H243" s="2">
        <v>910.4</v>
      </c>
      <c r="I243" s="2">
        <v>16549.8</v>
      </c>
      <c r="J243" s="2">
        <v>2022.6</v>
      </c>
      <c r="K243" s="2">
        <v>1570.44</v>
      </c>
      <c r="L243" s="2">
        <v>4963.7599999999984</v>
      </c>
      <c r="M243" s="2">
        <v>8556.7999999999993</v>
      </c>
      <c r="N243" s="2">
        <v>7993</v>
      </c>
    </row>
    <row r="244" spans="1:14" x14ac:dyDescent="0.2">
      <c r="A244" s="4" t="s">
        <v>428</v>
      </c>
      <c r="B244" s="2" t="s">
        <v>429</v>
      </c>
      <c r="C244" s="2">
        <v>13656</v>
      </c>
      <c r="D244" s="2">
        <v>0</v>
      </c>
      <c r="E244" s="2">
        <v>1016</v>
      </c>
      <c r="F244" s="2">
        <v>684</v>
      </c>
      <c r="G244" s="2">
        <v>283.39999999999998</v>
      </c>
      <c r="H244" s="2">
        <v>1365.6</v>
      </c>
      <c r="I244" s="2">
        <v>17005</v>
      </c>
      <c r="J244" s="2">
        <v>2022.6</v>
      </c>
      <c r="K244" s="2">
        <v>1570.44</v>
      </c>
      <c r="L244" s="2">
        <v>6479.4599999999991</v>
      </c>
      <c r="M244" s="2">
        <v>10072.5</v>
      </c>
      <c r="N244" s="2">
        <v>6932.5</v>
      </c>
    </row>
    <row r="245" spans="1:14" x14ac:dyDescent="0.2">
      <c r="A245" s="4" t="s">
        <v>430</v>
      </c>
      <c r="B245" s="2" t="s">
        <v>431</v>
      </c>
      <c r="C245" s="2">
        <v>13656</v>
      </c>
      <c r="D245" s="2">
        <v>0</v>
      </c>
      <c r="E245" s="2">
        <v>1016</v>
      </c>
      <c r="F245" s="2">
        <v>684</v>
      </c>
      <c r="G245" s="2">
        <v>283.39999999999998</v>
      </c>
      <c r="H245" s="2">
        <v>910.4</v>
      </c>
      <c r="I245" s="2">
        <v>16549.8</v>
      </c>
      <c r="J245" s="2">
        <v>2022.6</v>
      </c>
      <c r="K245" s="2">
        <v>1570.44</v>
      </c>
      <c r="L245" s="2">
        <v>6090.7599999999984</v>
      </c>
      <c r="M245" s="2">
        <v>9683.7999999999993</v>
      </c>
      <c r="N245" s="2">
        <v>6866</v>
      </c>
    </row>
    <row r="246" spans="1:14" x14ac:dyDescent="0.2">
      <c r="A246" s="4" t="s">
        <v>432</v>
      </c>
      <c r="B246" s="2" t="s">
        <v>433</v>
      </c>
      <c r="C246" s="2">
        <v>14287</v>
      </c>
      <c r="D246" s="2">
        <v>0</v>
      </c>
      <c r="E246" s="2">
        <v>788</v>
      </c>
      <c r="F246" s="2">
        <v>468</v>
      </c>
      <c r="G246" s="2">
        <v>283.39999999999998</v>
      </c>
      <c r="H246" s="2">
        <v>0</v>
      </c>
      <c r="I246" s="2">
        <v>15826.4</v>
      </c>
      <c r="J246" s="2">
        <v>1955.75</v>
      </c>
      <c r="K246" s="2">
        <v>1643</v>
      </c>
      <c r="L246" s="2">
        <v>1541.6499999999996</v>
      </c>
      <c r="M246" s="2">
        <v>5140.3999999999996</v>
      </c>
      <c r="N246" s="2">
        <v>10686</v>
      </c>
    </row>
    <row r="247" spans="1:14" x14ac:dyDescent="0.2">
      <c r="A247" s="4" t="s">
        <v>21</v>
      </c>
      <c r="B247" s="2" t="s">
        <v>22</v>
      </c>
      <c r="C247" s="2">
        <v>13656</v>
      </c>
      <c r="D247" s="2">
        <v>0</v>
      </c>
      <c r="E247" s="2">
        <v>1016</v>
      </c>
      <c r="F247" s="2">
        <v>684</v>
      </c>
      <c r="G247" s="2">
        <v>283.39999999999998</v>
      </c>
      <c r="H247" s="2">
        <v>0</v>
      </c>
      <c r="I247" s="2">
        <v>15639.4</v>
      </c>
      <c r="J247" s="2">
        <v>1918.38</v>
      </c>
      <c r="K247" s="2">
        <v>1570.44</v>
      </c>
      <c r="L247" s="2">
        <v>4878.58</v>
      </c>
      <c r="M247" s="2">
        <v>8367.4</v>
      </c>
      <c r="N247" s="2">
        <v>7272</v>
      </c>
    </row>
    <row r="248" spans="1:14" x14ac:dyDescent="0.2">
      <c r="A248" s="4" t="s">
        <v>434</v>
      </c>
      <c r="B248" s="2" t="s">
        <v>435</v>
      </c>
      <c r="C248" s="2">
        <v>13656</v>
      </c>
      <c r="D248" s="2">
        <v>0</v>
      </c>
      <c r="E248" s="2">
        <v>1016</v>
      </c>
      <c r="F248" s="2">
        <v>684</v>
      </c>
      <c r="G248" s="2">
        <v>283.39999999999998</v>
      </c>
      <c r="H248" s="2">
        <v>910.4</v>
      </c>
      <c r="I248" s="2">
        <v>16549.8</v>
      </c>
      <c r="J248" s="2">
        <v>2022.6</v>
      </c>
      <c r="K248" s="2">
        <v>1570.44</v>
      </c>
      <c r="L248" s="2">
        <v>3360.2599999999984</v>
      </c>
      <c r="M248" s="2">
        <v>6953.2999999999984</v>
      </c>
      <c r="N248" s="2">
        <v>9596.5</v>
      </c>
    </row>
    <row r="249" spans="1:14" x14ac:dyDescent="0.2">
      <c r="A249" s="4" t="s">
        <v>436</v>
      </c>
      <c r="B249" s="2" t="s">
        <v>437</v>
      </c>
      <c r="C249" s="2">
        <v>13656</v>
      </c>
      <c r="D249" s="2">
        <v>0</v>
      </c>
      <c r="E249" s="2">
        <v>1016</v>
      </c>
      <c r="F249" s="2">
        <v>684</v>
      </c>
      <c r="G249" s="2">
        <v>0</v>
      </c>
      <c r="H249" s="2">
        <v>541.17999999999995</v>
      </c>
      <c r="I249" s="2">
        <v>15897.18</v>
      </c>
      <c r="J249" s="2">
        <v>1930.09</v>
      </c>
      <c r="K249" s="2">
        <v>1570.44</v>
      </c>
      <c r="L249" s="2">
        <v>6577.6500000000015</v>
      </c>
      <c r="M249" s="2">
        <v>10078.18</v>
      </c>
      <c r="N249" s="2">
        <v>5819</v>
      </c>
    </row>
    <row r="250" spans="1:14" x14ac:dyDescent="0.2">
      <c r="A250" s="4" t="s">
        <v>568</v>
      </c>
      <c r="B250" s="2" t="s">
        <v>569</v>
      </c>
      <c r="C250" s="2">
        <v>13656</v>
      </c>
      <c r="D250" s="2">
        <v>0</v>
      </c>
      <c r="E250" s="2">
        <v>0</v>
      </c>
      <c r="F250" s="2">
        <v>0</v>
      </c>
      <c r="G250" s="2">
        <v>0</v>
      </c>
      <c r="H250" s="2">
        <v>8869.64</v>
      </c>
      <c r="I250" s="2">
        <v>22525.64</v>
      </c>
      <c r="J250" s="2">
        <v>288.55</v>
      </c>
      <c r="K250" s="2">
        <v>0</v>
      </c>
      <c r="L250" s="2">
        <v>13656.09</v>
      </c>
      <c r="M250" s="2">
        <v>13944.64</v>
      </c>
      <c r="N250" s="2">
        <v>8581</v>
      </c>
    </row>
    <row r="251" spans="1:14" x14ac:dyDescent="0.2">
      <c r="A251" s="4" t="s">
        <v>440</v>
      </c>
      <c r="B251" s="2" t="s">
        <v>441</v>
      </c>
      <c r="C251" s="2">
        <v>13656</v>
      </c>
      <c r="D251" s="2">
        <v>0</v>
      </c>
      <c r="E251" s="2">
        <v>1016</v>
      </c>
      <c r="F251" s="2">
        <v>684</v>
      </c>
      <c r="G251" s="2">
        <v>0</v>
      </c>
      <c r="H251" s="2">
        <v>0</v>
      </c>
      <c r="I251" s="2">
        <v>15356</v>
      </c>
      <c r="J251" s="2">
        <v>1857.84</v>
      </c>
      <c r="K251" s="2">
        <v>1570.44</v>
      </c>
      <c r="L251" s="2">
        <v>236.72000000000116</v>
      </c>
      <c r="M251" s="2">
        <v>3665.0000000000009</v>
      </c>
      <c r="N251" s="2">
        <v>11691</v>
      </c>
    </row>
    <row r="252" spans="1:14" x14ac:dyDescent="0.2">
      <c r="A252" s="4" t="s">
        <v>442</v>
      </c>
      <c r="B252" s="2" t="s">
        <v>443</v>
      </c>
      <c r="C252" s="2">
        <v>13656</v>
      </c>
      <c r="D252" s="2">
        <v>0</v>
      </c>
      <c r="E252" s="2">
        <v>1016</v>
      </c>
      <c r="F252" s="2">
        <v>684</v>
      </c>
      <c r="G252" s="2">
        <v>0</v>
      </c>
      <c r="H252" s="2">
        <v>910.4</v>
      </c>
      <c r="I252" s="2">
        <v>16266.4</v>
      </c>
      <c r="J252" s="2">
        <v>1962.07</v>
      </c>
      <c r="K252" s="2">
        <v>1570.44</v>
      </c>
      <c r="L252" s="2">
        <v>236.38999999999942</v>
      </c>
      <c r="M252" s="2">
        <v>3768.8999999999996</v>
      </c>
      <c r="N252" s="2">
        <v>12497.5</v>
      </c>
    </row>
    <row r="253" spans="1:14" x14ac:dyDescent="0.2">
      <c r="A253" s="4" t="s">
        <v>444</v>
      </c>
      <c r="B253" s="2" t="s">
        <v>445</v>
      </c>
      <c r="C253" s="2">
        <v>13656</v>
      </c>
      <c r="D253" s="2">
        <v>0</v>
      </c>
      <c r="E253" s="2">
        <v>1016</v>
      </c>
      <c r="F253" s="2">
        <v>684</v>
      </c>
      <c r="G253" s="2">
        <v>0</v>
      </c>
      <c r="H253" s="2">
        <v>910.4</v>
      </c>
      <c r="I253" s="2">
        <v>16266.4</v>
      </c>
      <c r="J253" s="2">
        <v>1957.07</v>
      </c>
      <c r="K253" s="2">
        <v>1570.44</v>
      </c>
      <c r="L253" s="2">
        <v>2871.8899999999994</v>
      </c>
      <c r="M253" s="2">
        <v>6399.4</v>
      </c>
      <c r="N253" s="2">
        <v>9867</v>
      </c>
    </row>
    <row r="254" spans="1:14" x14ac:dyDescent="0.2">
      <c r="A254" s="4" t="s">
        <v>516</v>
      </c>
      <c r="B254" s="2" t="s">
        <v>517</v>
      </c>
      <c r="C254" s="2">
        <v>13656</v>
      </c>
      <c r="D254" s="2">
        <v>0</v>
      </c>
      <c r="E254" s="2">
        <v>1016</v>
      </c>
      <c r="F254" s="2">
        <v>684</v>
      </c>
      <c r="G254" s="2">
        <v>0</v>
      </c>
      <c r="H254" s="2">
        <v>0</v>
      </c>
      <c r="I254" s="2">
        <v>15356</v>
      </c>
      <c r="J254" s="2">
        <f>1857.84-928.78</f>
        <v>929.06</v>
      </c>
      <c r="K254" s="2">
        <v>1570.44</v>
      </c>
      <c r="L254" s="2">
        <v>0</v>
      </c>
      <c r="M254" s="2">
        <v>2499.5</v>
      </c>
      <c r="N254" s="2">
        <v>12856.5</v>
      </c>
    </row>
    <row r="255" spans="1:14" x14ac:dyDescent="0.2">
      <c r="A255" s="4" t="s">
        <v>446</v>
      </c>
      <c r="B255" s="2" t="s">
        <v>447</v>
      </c>
      <c r="C255" s="2">
        <v>13656</v>
      </c>
      <c r="D255" s="2">
        <v>0</v>
      </c>
      <c r="E255" s="2">
        <v>1016</v>
      </c>
      <c r="F255" s="2">
        <v>684</v>
      </c>
      <c r="G255" s="2">
        <v>0</v>
      </c>
      <c r="H255" s="2">
        <v>910.4</v>
      </c>
      <c r="I255" s="2">
        <v>16266.4</v>
      </c>
      <c r="J255" s="2">
        <v>1959.23</v>
      </c>
      <c r="K255" s="2">
        <v>1570.44</v>
      </c>
      <c r="L255" s="2">
        <v>13.23</v>
      </c>
      <c r="M255" s="2">
        <v>3542.9</v>
      </c>
      <c r="N255" s="2">
        <v>12723.5</v>
      </c>
    </row>
    <row r="256" spans="1:14" x14ac:dyDescent="0.2">
      <c r="A256" s="4" t="s">
        <v>448</v>
      </c>
      <c r="B256" s="2" t="s">
        <v>449</v>
      </c>
      <c r="C256" s="2">
        <v>13656</v>
      </c>
      <c r="D256" s="2">
        <v>200</v>
      </c>
      <c r="E256" s="2">
        <v>737</v>
      </c>
      <c r="F256" s="2">
        <v>455</v>
      </c>
      <c r="G256" s="2">
        <v>0</v>
      </c>
      <c r="H256" s="2">
        <v>0</v>
      </c>
      <c r="I256" s="2">
        <v>15048</v>
      </c>
      <c r="J256" s="2">
        <v>1302.72</v>
      </c>
      <c r="K256" s="2">
        <v>1297.0999999999999</v>
      </c>
      <c r="L256" s="2">
        <v>2376.6800000000003</v>
      </c>
      <c r="M256" s="2">
        <v>4976.5</v>
      </c>
      <c r="N256" s="2">
        <v>10071.5</v>
      </c>
    </row>
    <row r="257" spans="1:14" x14ac:dyDescent="0.2">
      <c r="A257" s="4" t="s">
        <v>450</v>
      </c>
      <c r="B257" s="2" t="s">
        <v>451</v>
      </c>
      <c r="C257" s="2">
        <v>13656</v>
      </c>
      <c r="D257" s="2">
        <v>0</v>
      </c>
      <c r="E257" s="2">
        <v>1016</v>
      </c>
      <c r="F257" s="2">
        <v>684</v>
      </c>
      <c r="G257" s="2">
        <v>0</v>
      </c>
      <c r="H257" s="2">
        <v>0</v>
      </c>
      <c r="I257" s="2">
        <v>15356</v>
      </c>
      <c r="J257" s="2">
        <v>1857.84</v>
      </c>
      <c r="K257" s="2">
        <v>1570.44</v>
      </c>
      <c r="L257" s="2">
        <v>0.22000000000116415</v>
      </c>
      <c r="M257" s="2">
        <v>3428.5000000000009</v>
      </c>
      <c r="N257" s="2">
        <v>11927.5</v>
      </c>
    </row>
    <row r="258" spans="1:14" x14ac:dyDescent="0.2">
      <c r="A258" s="4" t="s">
        <v>452</v>
      </c>
      <c r="B258" s="2" t="s">
        <v>453</v>
      </c>
      <c r="C258" s="2">
        <v>13656</v>
      </c>
      <c r="D258" s="2">
        <v>0</v>
      </c>
      <c r="E258" s="2">
        <v>1016</v>
      </c>
      <c r="F258" s="2">
        <v>684</v>
      </c>
      <c r="G258" s="2">
        <v>0</v>
      </c>
      <c r="H258" s="2">
        <v>910.4</v>
      </c>
      <c r="I258" s="2">
        <v>16266.4</v>
      </c>
      <c r="J258" s="2">
        <v>1960.58</v>
      </c>
      <c r="K258" s="2">
        <v>1570.44</v>
      </c>
      <c r="L258" s="2">
        <v>6.8799999999991996</v>
      </c>
      <c r="M258" s="2">
        <v>3537.8999999999992</v>
      </c>
      <c r="N258" s="2">
        <v>12728.5</v>
      </c>
    </row>
    <row r="259" spans="1:14" x14ac:dyDescent="0.2">
      <c r="A259" s="4" t="s">
        <v>454</v>
      </c>
      <c r="B259" s="2" t="s">
        <v>455</v>
      </c>
      <c r="C259" s="2">
        <v>13656</v>
      </c>
      <c r="D259" s="2">
        <v>0</v>
      </c>
      <c r="E259" s="2">
        <v>1016</v>
      </c>
      <c r="F259" s="2">
        <v>684</v>
      </c>
      <c r="G259" s="2">
        <v>0</v>
      </c>
      <c r="H259" s="2">
        <v>0</v>
      </c>
      <c r="I259" s="2">
        <v>15356</v>
      </c>
      <c r="J259" s="2">
        <v>1857.84</v>
      </c>
      <c r="K259" s="2">
        <v>1570.44</v>
      </c>
      <c r="L259" s="2">
        <v>0.22000000000116415</v>
      </c>
      <c r="M259" s="2">
        <v>3428.5000000000009</v>
      </c>
      <c r="N259" s="2">
        <v>11927.5</v>
      </c>
    </row>
    <row r="260" spans="1:14" x14ac:dyDescent="0.2">
      <c r="A260" s="4" t="s">
        <v>456</v>
      </c>
      <c r="B260" s="2" t="s">
        <v>457</v>
      </c>
      <c r="C260" s="2">
        <v>13656</v>
      </c>
      <c r="D260" s="2">
        <v>0</v>
      </c>
      <c r="E260" s="2">
        <v>1016</v>
      </c>
      <c r="F260" s="2">
        <v>684</v>
      </c>
      <c r="G260" s="2">
        <v>0</v>
      </c>
      <c r="H260" s="2">
        <v>0</v>
      </c>
      <c r="I260" s="2">
        <v>15356</v>
      </c>
      <c r="J260" s="2">
        <v>1857.84</v>
      </c>
      <c r="K260" s="2">
        <v>1570.44</v>
      </c>
      <c r="L260" s="2">
        <v>0.22000000000116415</v>
      </c>
      <c r="M260" s="2">
        <v>3428.5000000000009</v>
      </c>
      <c r="N260" s="2">
        <v>11927.5</v>
      </c>
    </row>
    <row r="261" spans="1:14" x14ac:dyDescent="0.2">
      <c r="A261" s="4" t="s">
        <v>458</v>
      </c>
      <c r="B261" s="2" t="s">
        <v>459</v>
      </c>
      <c r="C261" s="2">
        <v>13656</v>
      </c>
      <c r="D261" s="2">
        <v>0</v>
      </c>
      <c r="E261" s="2">
        <v>1016</v>
      </c>
      <c r="F261" s="2">
        <v>685.1</v>
      </c>
      <c r="G261" s="2">
        <v>0</v>
      </c>
      <c r="H261" s="2">
        <v>0</v>
      </c>
      <c r="I261" s="2">
        <v>15357.1</v>
      </c>
      <c r="J261" s="2">
        <v>1858.08</v>
      </c>
      <c r="K261" s="2">
        <v>1570.44</v>
      </c>
      <c r="L261" s="2">
        <v>7.999999999992724E-2</v>
      </c>
      <c r="M261" s="2">
        <v>3428.6</v>
      </c>
      <c r="N261" s="2">
        <v>11928.5</v>
      </c>
    </row>
    <row r="262" spans="1:14" x14ac:dyDescent="0.2">
      <c r="A262" s="4" t="s">
        <v>460</v>
      </c>
      <c r="B262" s="2" t="s">
        <v>461</v>
      </c>
      <c r="C262" s="2">
        <v>13656</v>
      </c>
      <c r="D262" s="2">
        <v>200</v>
      </c>
      <c r="E262" s="2">
        <v>1016</v>
      </c>
      <c r="F262" s="2">
        <v>685.1</v>
      </c>
      <c r="G262" s="2">
        <v>0</v>
      </c>
      <c r="H262" s="2">
        <v>1722.1799999999998</v>
      </c>
      <c r="I262" s="2">
        <v>17279.28</v>
      </c>
      <c r="J262" s="2">
        <v>2135.0700000000002</v>
      </c>
      <c r="K262" s="2">
        <v>1570.44</v>
      </c>
      <c r="L262" s="2">
        <v>0.26999999999861757</v>
      </c>
      <c r="M262" s="2">
        <v>3705.7799999999988</v>
      </c>
      <c r="N262" s="2">
        <v>13573.5</v>
      </c>
    </row>
    <row r="263" spans="1:14" x14ac:dyDescent="0.2">
      <c r="A263" s="4" t="s">
        <v>536</v>
      </c>
      <c r="B263" s="2" t="s">
        <v>537</v>
      </c>
      <c r="C263" s="2">
        <v>13656</v>
      </c>
      <c r="D263" s="2">
        <v>0</v>
      </c>
      <c r="E263" s="2">
        <v>1016</v>
      </c>
      <c r="F263" s="2">
        <v>684</v>
      </c>
      <c r="G263" s="2">
        <v>0</v>
      </c>
      <c r="H263" s="2">
        <v>910.4</v>
      </c>
      <c r="I263" s="2">
        <v>16266.4</v>
      </c>
      <c r="J263" s="2">
        <v>1962.07</v>
      </c>
      <c r="K263" s="2">
        <v>1570.44</v>
      </c>
      <c r="L263" s="2">
        <v>-0.11000000000058208</v>
      </c>
      <c r="M263" s="2">
        <v>3532.3999999999996</v>
      </c>
      <c r="N263" s="2">
        <v>12734</v>
      </c>
    </row>
    <row r="264" spans="1:14" x14ac:dyDescent="0.2">
      <c r="A264" s="4" t="s">
        <v>462</v>
      </c>
      <c r="B264" s="2" t="s">
        <v>463</v>
      </c>
      <c r="C264" s="2">
        <v>13656</v>
      </c>
      <c r="D264" s="2">
        <v>0</v>
      </c>
      <c r="E264" s="2">
        <v>1016</v>
      </c>
      <c r="F264" s="2">
        <v>638.4</v>
      </c>
      <c r="G264" s="2">
        <v>0</v>
      </c>
      <c r="H264" s="2">
        <v>0</v>
      </c>
      <c r="I264" s="2">
        <v>15310.4</v>
      </c>
      <c r="J264" s="2">
        <v>1840.4</v>
      </c>
      <c r="K264" s="2">
        <v>1570.44</v>
      </c>
      <c r="L264" s="2">
        <v>36.059999999999491</v>
      </c>
      <c r="M264" s="2">
        <v>3446.8999999999996</v>
      </c>
      <c r="N264" s="2">
        <v>11863.5</v>
      </c>
    </row>
    <row r="265" spans="1:14" x14ac:dyDescent="0.2">
      <c r="A265" s="4" t="s">
        <v>518</v>
      </c>
      <c r="B265" s="2" t="s">
        <v>519</v>
      </c>
      <c r="C265" s="2">
        <v>13656</v>
      </c>
      <c r="D265" s="2">
        <v>0</v>
      </c>
      <c r="E265" s="2">
        <v>1016</v>
      </c>
      <c r="F265" s="2">
        <v>638.4</v>
      </c>
      <c r="G265" s="2">
        <v>0</v>
      </c>
      <c r="H265" s="2">
        <v>0</v>
      </c>
      <c r="I265" s="2">
        <v>15310.4</v>
      </c>
      <c r="J265" s="2">
        <v>1848.1</v>
      </c>
      <c r="K265" s="2">
        <v>1570.44</v>
      </c>
      <c r="L265" s="2">
        <v>0.36000000000058208</v>
      </c>
      <c r="M265" s="2">
        <v>3418.9000000000005</v>
      </c>
      <c r="N265" s="2">
        <v>11891.5</v>
      </c>
    </row>
    <row r="266" spans="1:14" x14ac:dyDescent="0.2">
      <c r="A266" s="4" t="s">
        <v>464</v>
      </c>
      <c r="B266" s="2" t="s">
        <v>465</v>
      </c>
      <c r="C266" s="2">
        <v>13656</v>
      </c>
      <c r="D266" s="2">
        <v>0</v>
      </c>
      <c r="E266" s="2">
        <v>1016</v>
      </c>
      <c r="F266" s="2">
        <v>638.4</v>
      </c>
      <c r="G266" s="2">
        <v>0</v>
      </c>
      <c r="H266" s="2">
        <v>0</v>
      </c>
      <c r="I266" s="2">
        <v>15310.4</v>
      </c>
      <c r="J266" s="2">
        <v>1848.1</v>
      </c>
      <c r="K266" s="2">
        <v>1570.44</v>
      </c>
      <c r="L266" s="2">
        <v>-0.13999999999941792</v>
      </c>
      <c r="M266" s="2">
        <v>3418.4000000000005</v>
      </c>
      <c r="N266" s="2">
        <v>11892</v>
      </c>
    </row>
    <row r="267" spans="1:14" x14ac:dyDescent="0.2">
      <c r="A267" s="4" t="s">
        <v>466</v>
      </c>
      <c r="B267" s="2" t="s">
        <v>467</v>
      </c>
      <c r="C267" s="2">
        <v>13656</v>
      </c>
      <c r="D267" s="2">
        <v>0</v>
      </c>
      <c r="E267" s="2">
        <v>1016</v>
      </c>
      <c r="F267" s="2">
        <v>684</v>
      </c>
      <c r="G267" s="2">
        <v>0</v>
      </c>
      <c r="H267" s="2">
        <v>811.77</v>
      </c>
      <c r="I267" s="2">
        <v>16167.77</v>
      </c>
      <c r="J267" s="2">
        <v>1944.53</v>
      </c>
      <c r="K267" s="2">
        <v>1570.44</v>
      </c>
      <c r="L267" s="2">
        <v>-0.2000000000007276</v>
      </c>
      <c r="M267" s="2">
        <v>3514.7699999999995</v>
      </c>
      <c r="N267" s="2">
        <v>12653</v>
      </c>
    </row>
    <row r="268" spans="1:14" x14ac:dyDescent="0.2">
      <c r="A268" s="4" t="s">
        <v>136</v>
      </c>
      <c r="B268" s="2" t="s">
        <v>137</v>
      </c>
      <c r="C268" s="2">
        <v>13656</v>
      </c>
      <c r="D268" s="2">
        <v>0</v>
      </c>
      <c r="E268" s="2">
        <v>1016</v>
      </c>
      <c r="F268" s="2">
        <v>684</v>
      </c>
      <c r="G268" s="2">
        <v>0</v>
      </c>
      <c r="H268" s="2">
        <v>0</v>
      </c>
      <c r="I268" s="2">
        <v>15356</v>
      </c>
      <c r="J268" s="2">
        <v>1855.61</v>
      </c>
      <c r="K268" s="2">
        <v>1570.44</v>
      </c>
      <c r="L268" s="2">
        <v>9.9500000000007276</v>
      </c>
      <c r="M268" s="2">
        <v>3436.0000000000009</v>
      </c>
      <c r="N268" s="2">
        <v>11920</v>
      </c>
    </row>
    <row r="269" spans="1:14" x14ac:dyDescent="0.2">
      <c r="A269" s="4" t="s">
        <v>468</v>
      </c>
      <c r="B269" s="2" t="s">
        <v>469</v>
      </c>
      <c r="C269" s="2">
        <v>13656</v>
      </c>
      <c r="D269" s="2">
        <v>0</v>
      </c>
      <c r="E269" s="2">
        <v>1016</v>
      </c>
      <c r="F269" s="2">
        <v>684</v>
      </c>
      <c r="G269" s="2">
        <v>0</v>
      </c>
      <c r="H269" s="2">
        <v>910.4</v>
      </c>
      <c r="I269" s="2">
        <v>16266.4</v>
      </c>
      <c r="J269" s="2">
        <v>1962.07</v>
      </c>
      <c r="K269" s="2">
        <v>1570.44</v>
      </c>
      <c r="L269" s="2">
        <v>-0.11000000000058208</v>
      </c>
      <c r="M269" s="2">
        <v>3532.3999999999996</v>
      </c>
      <c r="N269" s="2">
        <v>12734</v>
      </c>
    </row>
    <row r="270" spans="1:14" x14ac:dyDescent="0.2">
      <c r="A270" s="4" t="s">
        <v>570</v>
      </c>
      <c r="B270" s="2" t="s">
        <v>571</v>
      </c>
      <c r="C270" s="2">
        <v>13656</v>
      </c>
      <c r="D270" s="2">
        <v>0</v>
      </c>
      <c r="E270" s="2">
        <v>1016</v>
      </c>
      <c r="F270" s="2">
        <v>684</v>
      </c>
      <c r="G270" s="2">
        <v>0</v>
      </c>
      <c r="H270" s="2">
        <v>0</v>
      </c>
      <c r="I270" s="2">
        <v>15356</v>
      </c>
      <c r="J270" s="2">
        <v>1857.84</v>
      </c>
      <c r="K270" s="2">
        <v>1570.44</v>
      </c>
      <c r="L270" s="2">
        <v>0.22000000000116415</v>
      </c>
      <c r="M270" s="2">
        <v>3428.5000000000009</v>
      </c>
      <c r="N270" s="2">
        <v>11927.5</v>
      </c>
    </row>
    <row r="271" spans="1:14" x14ac:dyDescent="0.2">
      <c r="A271" s="4" t="s">
        <v>470</v>
      </c>
      <c r="B271" s="2" t="s">
        <v>471</v>
      </c>
      <c r="C271" s="2">
        <v>13656</v>
      </c>
      <c r="D271" s="2">
        <v>0</v>
      </c>
      <c r="E271" s="2">
        <v>1016</v>
      </c>
      <c r="F271" s="2">
        <v>684</v>
      </c>
      <c r="G271" s="2">
        <v>0</v>
      </c>
      <c r="H271" s="2">
        <v>910.4</v>
      </c>
      <c r="I271" s="2">
        <v>16266.4</v>
      </c>
      <c r="J271" s="2">
        <v>1955.18</v>
      </c>
      <c r="K271" s="2">
        <v>1570.44</v>
      </c>
      <c r="L271" s="2">
        <v>32.279999999998836</v>
      </c>
      <c r="M271" s="2">
        <v>3557.8999999999987</v>
      </c>
      <c r="N271" s="2">
        <v>12708.5</v>
      </c>
    </row>
    <row r="272" spans="1:14" x14ac:dyDescent="0.2">
      <c r="A272" s="4" t="s">
        <v>472</v>
      </c>
      <c r="B272" s="2" t="s">
        <v>473</v>
      </c>
      <c r="C272" s="2">
        <v>13656</v>
      </c>
      <c r="D272" s="2">
        <v>0</v>
      </c>
      <c r="E272" s="2">
        <v>1016</v>
      </c>
      <c r="F272" s="2">
        <v>684</v>
      </c>
      <c r="G272" s="2">
        <v>0</v>
      </c>
      <c r="H272" s="2">
        <v>910.4</v>
      </c>
      <c r="I272" s="2">
        <v>16266.4</v>
      </c>
      <c r="J272" s="2">
        <v>1962.07</v>
      </c>
      <c r="K272" s="2">
        <v>1570.44</v>
      </c>
      <c r="L272" s="2">
        <v>-0.11</v>
      </c>
      <c r="M272" s="2">
        <v>3532.4</v>
      </c>
      <c r="N272" s="2">
        <v>12734</v>
      </c>
    </row>
    <row r="273" spans="1:14" x14ac:dyDescent="0.2">
      <c r="A273" s="4" t="s">
        <v>474</v>
      </c>
      <c r="B273" s="2" t="s">
        <v>475</v>
      </c>
      <c r="C273" s="2">
        <v>5640</v>
      </c>
      <c r="D273" s="2">
        <v>0</v>
      </c>
      <c r="E273" s="2">
        <v>368.5</v>
      </c>
      <c r="F273" s="2">
        <v>212.5</v>
      </c>
      <c r="G273" s="2">
        <v>0</v>
      </c>
      <c r="H273" s="2">
        <v>0</v>
      </c>
      <c r="I273" s="2">
        <v>6221</v>
      </c>
      <c r="J273" s="2">
        <v>630.75</v>
      </c>
      <c r="K273" s="2">
        <v>648.54999999999995</v>
      </c>
      <c r="L273" s="2">
        <v>0.1999999999998181</v>
      </c>
      <c r="M273" s="2">
        <v>1279.4999999999998</v>
      </c>
      <c r="N273" s="2">
        <v>4941.5</v>
      </c>
    </row>
    <row r="274" spans="1:14" s="12" customFormat="1" x14ac:dyDescent="0.2">
      <c r="A274" s="11"/>
      <c r="C274" s="12" t="s">
        <v>39</v>
      </c>
      <c r="D274" s="12" t="s">
        <v>39</v>
      </c>
      <c r="E274" s="12" t="s">
        <v>39</v>
      </c>
      <c r="F274" s="12" t="s">
        <v>39</v>
      </c>
      <c r="G274" s="12" t="s">
        <v>39</v>
      </c>
      <c r="H274" s="12" t="s">
        <v>39</v>
      </c>
      <c r="I274" s="12" t="s">
        <v>39</v>
      </c>
      <c r="J274" s="12" t="s">
        <v>39</v>
      </c>
      <c r="K274" s="12" t="s">
        <v>39</v>
      </c>
      <c r="L274" s="12" t="s">
        <v>39</v>
      </c>
      <c r="M274" s="12" t="s">
        <v>39</v>
      </c>
      <c r="N274" s="12" t="s">
        <v>39</v>
      </c>
    </row>
    <row r="276" spans="1:14" x14ac:dyDescent="0.2">
      <c r="A276" s="10" t="s">
        <v>490</v>
      </c>
    </row>
    <row r="277" spans="1:14" x14ac:dyDescent="0.2">
      <c r="A277" s="4" t="s">
        <v>491</v>
      </c>
      <c r="B277" s="2" t="s">
        <v>492</v>
      </c>
      <c r="C277" s="2">
        <v>29714</v>
      </c>
      <c r="D277" s="2">
        <v>0</v>
      </c>
      <c r="E277" s="2">
        <v>1074.48</v>
      </c>
      <c r="F277" s="2">
        <v>723.8</v>
      </c>
      <c r="G277" s="2">
        <v>0</v>
      </c>
      <c r="H277" s="2">
        <v>0</v>
      </c>
      <c r="I277" s="2">
        <v>31512.28</v>
      </c>
      <c r="J277" s="2">
        <v>5414.16</v>
      </c>
      <c r="K277" s="2">
        <v>3417.08</v>
      </c>
      <c r="L277" s="2">
        <v>0</v>
      </c>
      <c r="M277" s="2">
        <v>8831.58</v>
      </c>
      <c r="N277" s="2">
        <v>22680.5</v>
      </c>
    </row>
    <row r="278" spans="1:14" s="12" customFormat="1" x14ac:dyDescent="0.2">
      <c r="A278" s="11"/>
      <c r="C278" s="12" t="s">
        <v>39</v>
      </c>
      <c r="D278" s="12" t="s">
        <v>39</v>
      </c>
      <c r="E278" s="12" t="s">
        <v>39</v>
      </c>
      <c r="F278" s="12" t="s">
        <v>39</v>
      </c>
      <c r="G278" s="12" t="s">
        <v>39</v>
      </c>
      <c r="H278" s="12" t="s">
        <v>39</v>
      </c>
      <c r="I278" s="12" t="s">
        <v>39</v>
      </c>
      <c r="J278" s="12" t="s">
        <v>39</v>
      </c>
      <c r="K278" s="12" t="s">
        <v>39</v>
      </c>
      <c r="L278" s="12" t="s">
        <v>39</v>
      </c>
      <c r="M278" s="12" t="s">
        <v>39</v>
      </c>
      <c r="N278" s="12" t="s">
        <v>39</v>
      </c>
    </row>
    <row r="279" spans="1:14" x14ac:dyDescent="0.2">
      <c r="C279" s="15">
        <v>29713.8</v>
      </c>
      <c r="D279" s="15">
        <v>0</v>
      </c>
      <c r="E279" s="15">
        <v>1074.48</v>
      </c>
      <c r="F279" s="15">
        <v>723.8</v>
      </c>
      <c r="G279" s="15">
        <v>0</v>
      </c>
      <c r="H279" s="15">
        <v>0</v>
      </c>
      <c r="I279" s="15">
        <v>31512.080000000002</v>
      </c>
      <c r="J279" s="15">
        <v>5414.16</v>
      </c>
      <c r="K279" s="15">
        <v>3417.08</v>
      </c>
      <c r="L279" s="15">
        <v>0</v>
      </c>
      <c r="M279" s="15">
        <v>8831.58</v>
      </c>
      <c r="N279" s="15">
        <v>22680.5</v>
      </c>
    </row>
    <row r="281" spans="1:14" s="12" customFormat="1" x14ac:dyDescent="0.2">
      <c r="A281" s="14"/>
      <c r="C281" s="12" t="s">
        <v>493</v>
      </c>
      <c r="D281" s="12" t="s">
        <v>493</v>
      </c>
      <c r="E281" s="12" t="s">
        <v>493</v>
      </c>
      <c r="F281" s="12" t="s">
        <v>493</v>
      </c>
      <c r="G281" s="12" t="s">
        <v>493</v>
      </c>
      <c r="H281" s="12" t="s">
        <v>493</v>
      </c>
      <c r="I281" s="12" t="s">
        <v>493</v>
      </c>
      <c r="J281" s="12" t="s">
        <v>493</v>
      </c>
      <c r="K281" s="12" t="s">
        <v>493</v>
      </c>
      <c r="L281" s="12" t="s">
        <v>493</v>
      </c>
      <c r="M281" s="12" t="s">
        <v>493</v>
      </c>
      <c r="N281" s="12" t="s">
        <v>493</v>
      </c>
    </row>
    <row r="283" spans="1:14" x14ac:dyDescent="0.2">
      <c r="C283" s="2" t="s">
        <v>0</v>
      </c>
      <c r="D283" s="2" t="s">
        <v>0</v>
      </c>
      <c r="E283" s="2" t="s">
        <v>0</v>
      </c>
      <c r="F283" s="2" t="s">
        <v>0</v>
      </c>
      <c r="G283" s="2" t="s">
        <v>0</v>
      </c>
      <c r="H283" s="2" t="s">
        <v>0</v>
      </c>
      <c r="I283" s="2" t="s">
        <v>0</v>
      </c>
      <c r="J283" s="2" t="s">
        <v>0</v>
      </c>
      <c r="K283" s="2" t="s">
        <v>0</v>
      </c>
      <c r="L283" s="2" t="s">
        <v>0</v>
      </c>
      <c r="M283" s="2" t="s">
        <v>0</v>
      </c>
      <c r="N283" s="2" t="s">
        <v>0</v>
      </c>
    </row>
    <row r="284" spans="1:14" x14ac:dyDescent="0.2">
      <c r="A284" s="4" t="s">
        <v>0</v>
      </c>
      <c r="B284" s="2" t="s">
        <v>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</sheetData>
  <mergeCells count="4">
    <mergeCell ref="B1:F1"/>
    <mergeCell ref="B2:H2"/>
    <mergeCell ref="B3:H3"/>
    <mergeCell ref="B4:H4"/>
  </mergeCells>
  <conditionalFormatting sqref="A1:B4 G1:XFD1 I2:XFD4 A5:XFD1048576">
    <cfRule type="cellIs" dxfId="59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3"/>
  <sheetViews>
    <sheetView topLeftCell="A4" workbookViewId="0">
      <selection activeCell="O13" sqref="O13"/>
    </sheetView>
  </sheetViews>
  <sheetFormatPr baseColWidth="10" defaultRowHeight="15" x14ac:dyDescent="0.25"/>
  <sheetData>
    <row r="1" spans="1:17" x14ac:dyDescent="0.25">
      <c r="A1" s="19" t="s">
        <v>572</v>
      </c>
      <c r="B1" s="36" t="s">
        <v>0</v>
      </c>
      <c r="C1" s="37"/>
      <c r="D1" s="37"/>
      <c r="E1" s="37"/>
      <c r="F1" s="37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18" x14ac:dyDescent="0.25">
      <c r="A2" s="21" t="s">
        <v>573</v>
      </c>
      <c r="B2" s="38" t="s">
        <v>1</v>
      </c>
      <c r="C2" s="39"/>
      <c r="D2" s="39"/>
      <c r="E2" s="39"/>
      <c r="F2" s="39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x14ac:dyDescent="0.25">
      <c r="A3" s="4"/>
      <c r="B3" s="40" t="s">
        <v>574</v>
      </c>
      <c r="C3" s="37"/>
      <c r="D3" s="37"/>
      <c r="E3" s="37"/>
      <c r="F3" s="37"/>
      <c r="G3" s="26" t="s">
        <v>603</v>
      </c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x14ac:dyDescent="0.25">
      <c r="A4" s="4"/>
      <c r="B4" s="41" t="s">
        <v>604</v>
      </c>
      <c r="C4" s="37"/>
      <c r="D4" s="37"/>
      <c r="E4" s="37"/>
      <c r="F4" s="37"/>
      <c r="G4" s="26" t="s">
        <v>605</v>
      </c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x14ac:dyDescent="0.25">
      <c r="A5" s="4"/>
      <c r="B5" s="33" t="s">
        <v>578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x14ac:dyDescent="0.25">
      <c r="A6" s="4"/>
      <c r="B6" s="33" t="s">
        <v>579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x14ac:dyDescent="0.25">
      <c r="A7" s="4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46.5" thickBot="1" x14ac:dyDescent="0.3">
      <c r="A8" s="5" t="s">
        <v>4</v>
      </c>
      <c r="B8" s="22" t="s">
        <v>5</v>
      </c>
      <c r="C8" s="22" t="s">
        <v>6</v>
      </c>
      <c r="D8" s="22" t="s">
        <v>580</v>
      </c>
      <c r="E8" s="22" t="s">
        <v>581</v>
      </c>
      <c r="F8" s="22" t="s">
        <v>7</v>
      </c>
      <c r="G8" s="22" t="s">
        <v>583</v>
      </c>
      <c r="H8" s="22" t="s">
        <v>8</v>
      </c>
      <c r="I8" s="22" t="s">
        <v>9</v>
      </c>
      <c r="J8" s="22" t="s">
        <v>10</v>
      </c>
      <c r="K8" s="23" t="s">
        <v>11</v>
      </c>
      <c r="L8" s="23" t="s">
        <v>12</v>
      </c>
      <c r="M8" s="22" t="s">
        <v>586</v>
      </c>
      <c r="N8" s="22" t="s">
        <v>587</v>
      </c>
      <c r="O8" s="23" t="s">
        <v>15</v>
      </c>
      <c r="P8" s="23" t="s">
        <v>16</v>
      </c>
      <c r="Q8" s="24" t="s">
        <v>17</v>
      </c>
    </row>
    <row r="9" spans="1:17" ht="15.75" thickTop="1" x14ac:dyDescent="0.25">
      <c r="A9" s="4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x14ac:dyDescent="0.25">
      <c r="A10" s="4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x14ac:dyDescent="0.25">
      <c r="A11" s="34" t="s">
        <v>588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x14ac:dyDescent="0.25">
      <c r="A12" s="4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x14ac:dyDescent="0.25">
      <c r="A13" s="10" t="s">
        <v>18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x14ac:dyDescent="0.25">
      <c r="A14" s="4" t="s">
        <v>532</v>
      </c>
      <c r="B14" s="20" t="s">
        <v>533</v>
      </c>
      <c r="C14" s="2">
        <v>10640.99</v>
      </c>
      <c r="D14" s="2">
        <v>0</v>
      </c>
      <c r="E14" s="2">
        <v>0</v>
      </c>
      <c r="F14" s="2">
        <v>200</v>
      </c>
      <c r="G14" s="2">
        <v>0</v>
      </c>
      <c r="H14" s="2">
        <v>719</v>
      </c>
      <c r="I14" s="2">
        <v>497</v>
      </c>
      <c r="J14" s="2">
        <v>708.5</v>
      </c>
      <c r="K14" s="2">
        <v>0</v>
      </c>
      <c r="L14" s="2">
        <v>12765.49</v>
      </c>
      <c r="M14" s="2">
        <v>1319.64</v>
      </c>
      <c r="N14" s="2">
        <v>1232.28</v>
      </c>
      <c r="O14" s="2">
        <v>1999.57</v>
      </c>
      <c r="P14" s="2">
        <v>4551.49</v>
      </c>
      <c r="Q14" s="2">
        <v>8214</v>
      </c>
    </row>
    <row r="15" spans="1:17" x14ac:dyDescent="0.25">
      <c r="A15" s="4" t="s">
        <v>19</v>
      </c>
      <c r="B15" s="20" t="s">
        <v>20</v>
      </c>
      <c r="C15" s="2">
        <v>11499</v>
      </c>
      <c r="D15" s="2">
        <v>0</v>
      </c>
      <c r="E15" s="2">
        <v>0</v>
      </c>
      <c r="F15" s="2">
        <v>200</v>
      </c>
      <c r="G15" s="2">
        <v>0</v>
      </c>
      <c r="H15" s="2">
        <v>820</v>
      </c>
      <c r="I15" s="2">
        <v>510</v>
      </c>
      <c r="J15" s="2">
        <v>283.39999999999998</v>
      </c>
      <c r="K15" s="2">
        <v>0</v>
      </c>
      <c r="L15" s="2">
        <v>13312.4</v>
      </c>
      <c r="M15" s="2">
        <v>1422.92</v>
      </c>
      <c r="N15" s="2">
        <v>1322.38</v>
      </c>
      <c r="O15" s="2">
        <v>0.1</v>
      </c>
      <c r="P15" s="2">
        <v>2745.4</v>
      </c>
      <c r="Q15" s="2">
        <v>10567</v>
      </c>
    </row>
    <row r="16" spans="1:17" x14ac:dyDescent="0.25">
      <c r="A16" s="4" t="s">
        <v>23</v>
      </c>
      <c r="B16" s="20" t="s">
        <v>24</v>
      </c>
      <c r="C16" s="2">
        <v>11083.06</v>
      </c>
      <c r="D16" s="2">
        <v>0</v>
      </c>
      <c r="E16" s="2">
        <v>0</v>
      </c>
      <c r="F16" s="2">
        <v>0</v>
      </c>
      <c r="G16" s="2">
        <v>0</v>
      </c>
      <c r="H16" s="2">
        <v>825</v>
      </c>
      <c r="I16" s="2">
        <v>517</v>
      </c>
      <c r="J16" s="2">
        <v>0</v>
      </c>
      <c r="K16" s="2">
        <v>0</v>
      </c>
      <c r="L16" s="2">
        <v>12425.06</v>
      </c>
      <c r="M16" s="2">
        <v>1258.6300000000001</v>
      </c>
      <c r="N16" s="2">
        <v>1277.98</v>
      </c>
      <c r="O16" s="2">
        <v>650.45000000000005</v>
      </c>
      <c r="P16" s="2">
        <v>3187.06</v>
      </c>
      <c r="Q16" s="2">
        <v>9238</v>
      </c>
    </row>
    <row r="17" spans="1:17" x14ac:dyDescent="0.25">
      <c r="A17" s="4" t="s">
        <v>502</v>
      </c>
      <c r="B17" s="20" t="s">
        <v>503</v>
      </c>
      <c r="C17" s="2">
        <v>11499</v>
      </c>
      <c r="D17" s="2">
        <v>0</v>
      </c>
      <c r="E17" s="2">
        <v>0</v>
      </c>
      <c r="F17" s="2">
        <v>200</v>
      </c>
      <c r="G17" s="2">
        <v>0</v>
      </c>
      <c r="H17" s="2">
        <v>820</v>
      </c>
      <c r="I17" s="2">
        <v>510</v>
      </c>
      <c r="J17" s="2">
        <v>0</v>
      </c>
      <c r="K17" s="2">
        <v>0</v>
      </c>
      <c r="L17" s="2">
        <v>13029</v>
      </c>
      <c r="M17" s="2">
        <v>1367.27</v>
      </c>
      <c r="N17" s="2">
        <v>1322.38</v>
      </c>
      <c r="O17" s="2">
        <v>1589.8500000000001</v>
      </c>
      <c r="P17" s="2">
        <v>4279.5</v>
      </c>
      <c r="Q17" s="2">
        <v>8749.5</v>
      </c>
    </row>
    <row r="18" spans="1:17" x14ac:dyDescent="0.25">
      <c r="A18" s="4" t="s">
        <v>25</v>
      </c>
      <c r="B18" s="20" t="s">
        <v>26</v>
      </c>
      <c r="C18" s="2">
        <v>11499</v>
      </c>
      <c r="D18" s="2">
        <v>0</v>
      </c>
      <c r="E18" s="2">
        <v>0</v>
      </c>
      <c r="F18" s="2">
        <v>0</v>
      </c>
      <c r="G18" s="2">
        <v>0</v>
      </c>
      <c r="H18" s="2">
        <v>820</v>
      </c>
      <c r="I18" s="2">
        <v>510</v>
      </c>
      <c r="J18" s="2">
        <v>0</v>
      </c>
      <c r="K18" s="2">
        <v>0</v>
      </c>
      <c r="L18" s="2">
        <v>12829</v>
      </c>
      <c r="M18" s="2">
        <v>1331.02</v>
      </c>
      <c r="N18" s="2">
        <v>1322.38</v>
      </c>
      <c r="O18" s="2">
        <v>0.1</v>
      </c>
      <c r="P18" s="2">
        <v>2653.5</v>
      </c>
      <c r="Q18" s="2">
        <v>10175.5</v>
      </c>
    </row>
    <row r="19" spans="1:17" x14ac:dyDescent="0.25">
      <c r="A19" s="4" t="s">
        <v>524</v>
      </c>
      <c r="B19" s="20" t="s">
        <v>525</v>
      </c>
      <c r="C19" s="2">
        <v>39022.800000000003</v>
      </c>
      <c r="D19" s="2">
        <v>0</v>
      </c>
      <c r="E19" s="2">
        <v>0</v>
      </c>
      <c r="F19" s="2">
        <v>0</v>
      </c>
      <c r="G19" s="2">
        <v>0</v>
      </c>
      <c r="H19" s="2">
        <v>3616</v>
      </c>
      <c r="I19" s="2">
        <v>2598</v>
      </c>
      <c r="J19" s="2">
        <v>0</v>
      </c>
      <c r="K19" s="2">
        <v>0</v>
      </c>
      <c r="L19" s="2">
        <v>45236.800000000003</v>
      </c>
      <c r="M19" s="2">
        <v>8853.4</v>
      </c>
      <c r="N19" s="2">
        <v>4487.62</v>
      </c>
      <c r="O19" s="2">
        <v>10077.780000000001</v>
      </c>
      <c r="P19" s="2">
        <v>23418.799999999999</v>
      </c>
      <c r="Q19" s="2">
        <v>21818</v>
      </c>
    </row>
    <row r="20" spans="1:17" x14ac:dyDescent="0.25">
      <c r="A20" s="4" t="s">
        <v>27</v>
      </c>
      <c r="B20" s="20" t="s">
        <v>28</v>
      </c>
      <c r="C20" s="2">
        <v>29713.8</v>
      </c>
      <c r="D20" s="2">
        <v>0</v>
      </c>
      <c r="E20" s="2">
        <v>0</v>
      </c>
      <c r="F20" s="2">
        <v>0</v>
      </c>
      <c r="G20" s="2">
        <v>0</v>
      </c>
      <c r="H20" s="2">
        <v>1074.3800000000001</v>
      </c>
      <c r="I20" s="2">
        <v>723.8</v>
      </c>
      <c r="J20" s="2">
        <v>0</v>
      </c>
      <c r="K20" s="2">
        <v>17380</v>
      </c>
      <c r="L20" s="2">
        <v>48891.98</v>
      </c>
      <c r="M20" s="2">
        <v>9949.94</v>
      </c>
      <c r="N20" s="2">
        <v>3417.08</v>
      </c>
      <c r="O20" s="2">
        <v>5835.46</v>
      </c>
      <c r="P20" s="2">
        <v>19202.48</v>
      </c>
      <c r="Q20" s="2">
        <v>29689.5</v>
      </c>
    </row>
    <row r="21" spans="1:17" x14ac:dyDescent="0.25">
      <c r="A21" s="4" t="s">
        <v>544</v>
      </c>
      <c r="B21" s="20" t="s">
        <v>545</v>
      </c>
      <c r="C21" s="2">
        <v>20272.2</v>
      </c>
      <c r="D21" s="2">
        <v>0</v>
      </c>
      <c r="E21" s="2">
        <v>0</v>
      </c>
      <c r="F21" s="2">
        <v>0</v>
      </c>
      <c r="G21" s="2">
        <v>0</v>
      </c>
      <c r="H21" s="2">
        <v>1206</v>
      </c>
      <c r="I21" s="2">
        <v>975</v>
      </c>
      <c r="J21" s="2">
        <v>0</v>
      </c>
      <c r="K21" s="2">
        <v>0</v>
      </c>
      <c r="L21" s="2">
        <v>22453.200000000001</v>
      </c>
      <c r="M21" s="2">
        <v>3373.8</v>
      </c>
      <c r="N21" s="2">
        <v>2331.3000000000002</v>
      </c>
      <c r="O21" s="2">
        <v>1112.0999999999999</v>
      </c>
      <c r="P21" s="2">
        <v>6817.2</v>
      </c>
      <c r="Q21" s="2">
        <v>15636</v>
      </c>
    </row>
    <row r="22" spans="1:17" x14ac:dyDescent="0.25">
      <c r="A22" s="4" t="s">
        <v>546</v>
      </c>
      <c r="B22" s="20" t="s">
        <v>547</v>
      </c>
      <c r="C22" s="2">
        <v>12196.8</v>
      </c>
      <c r="D22" s="2">
        <v>0</v>
      </c>
      <c r="E22" s="2">
        <v>0</v>
      </c>
      <c r="F22" s="2">
        <v>200</v>
      </c>
      <c r="G22" s="2">
        <v>0</v>
      </c>
      <c r="H22" s="2">
        <v>815</v>
      </c>
      <c r="I22" s="2">
        <v>716</v>
      </c>
      <c r="J22" s="2">
        <v>0</v>
      </c>
      <c r="K22" s="2">
        <v>0</v>
      </c>
      <c r="L22" s="2">
        <v>13927.8</v>
      </c>
      <c r="M22" s="2">
        <v>1552.78</v>
      </c>
      <c r="N22" s="2">
        <v>1402.64</v>
      </c>
      <c r="O22" s="2">
        <v>-0.12</v>
      </c>
      <c r="P22" s="2">
        <v>2955.3</v>
      </c>
      <c r="Q22" s="2">
        <v>10972.5</v>
      </c>
    </row>
    <row r="23" spans="1:17" x14ac:dyDescent="0.25">
      <c r="A23" s="11" t="s">
        <v>538</v>
      </c>
      <c r="B23" s="26"/>
      <c r="C23" s="26" t="s">
        <v>39</v>
      </c>
      <c r="D23" s="26" t="s">
        <v>39</v>
      </c>
      <c r="E23" s="26" t="s">
        <v>39</v>
      </c>
      <c r="F23" s="26" t="s">
        <v>39</v>
      </c>
      <c r="G23" s="26" t="s">
        <v>39</v>
      </c>
      <c r="H23" s="26" t="s">
        <v>39</v>
      </c>
      <c r="I23" s="26" t="s">
        <v>39</v>
      </c>
      <c r="J23" s="26" t="s">
        <v>39</v>
      </c>
      <c r="K23" s="2">
        <v>0</v>
      </c>
      <c r="L23" s="26" t="s">
        <v>39</v>
      </c>
      <c r="M23" s="26" t="s">
        <v>39</v>
      </c>
      <c r="N23" s="26" t="s">
        <v>39</v>
      </c>
      <c r="O23" s="2">
        <v>0</v>
      </c>
      <c r="P23" s="26" t="s">
        <v>39</v>
      </c>
      <c r="Q23" s="26" t="s">
        <v>39</v>
      </c>
    </row>
    <row r="24" spans="1:17" x14ac:dyDescent="0.25">
      <c r="A24" s="4"/>
      <c r="B24" s="20"/>
      <c r="C24" s="20"/>
      <c r="D24" s="20"/>
      <c r="E24" s="20"/>
      <c r="F24" s="20"/>
      <c r="G24" s="20"/>
      <c r="H24" s="20"/>
      <c r="I24" s="20"/>
      <c r="J24" s="20"/>
      <c r="K24" s="2">
        <v>0</v>
      </c>
      <c r="L24" s="20"/>
      <c r="M24" s="20"/>
      <c r="N24" s="20"/>
      <c r="O24" s="2">
        <v>0</v>
      </c>
      <c r="P24" s="20"/>
      <c r="Q24" s="20"/>
    </row>
    <row r="25" spans="1:17" x14ac:dyDescent="0.25">
      <c r="A25" s="10" t="s">
        <v>40</v>
      </c>
      <c r="B25" s="20"/>
      <c r="C25" s="20"/>
      <c r="D25" s="20"/>
      <c r="E25" s="20"/>
      <c r="F25" s="20"/>
      <c r="G25" s="20"/>
      <c r="H25" s="20"/>
      <c r="I25" s="20"/>
      <c r="J25" s="20"/>
      <c r="K25" s="2">
        <v>0</v>
      </c>
      <c r="L25" s="20"/>
      <c r="M25" s="20"/>
      <c r="N25" s="20"/>
      <c r="O25" s="2">
        <v>0</v>
      </c>
      <c r="P25" s="20"/>
      <c r="Q25" s="20"/>
    </row>
    <row r="26" spans="1:17" x14ac:dyDescent="0.25">
      <c r="A26" s="4" t="s">
        <v>101</v>
      </c>
      <c r="B26" s="20" t="s">
        <v>102</v>
      </c>
      <c r="C26" s="2">
        <v>11756.1</v>
      </c>
      <c r="D26" s="2">
        <v>2416.5300000000002</v>
      </c>
      <c r="E26" s="2">
        <v>0</v>
      </c>
      <c r="F26" s="2">
        <v>0</v>
      </c>
      <c r="G26" s="2">
        <v>0</v>
      </c>
      <c r="H26" s="2">
        <v>846</v>
      </c>
      <c r="I26" s="2">
        <v>528</v>
      </c>
      <c r="J26" s="2">
        <v>850.2</v>
      </c>
      <c r="K26" s="2">
        <v>0</v>
      </c>
      <c r="L26" s="2">
        <v>16396.830000000002</v>
      </c>
      <c r="M26" s="2">
        <v>1948.07</v>
      </c>
      <c r="N26" s="2">
        <v>1351.22</v>
      </c>
      <c r="O26" s="2">
        <v>-0.46</v>
      </c>
      <c r="P26" s="2">
        <v>3298.83</v>
      </c>
      <c r="Q26" s="2">
        <v>13098</v>
      </c>
    </row>
    <row r="27" spans="1:17" x14ac:dyDescent="0.25">
      <c r="A27" s="4" t="s">
        <v>41</v>
      </c>
      <c r="B27" s="20" t="s">
        <v>42</v>
      </c>
      <c r="C27" s="2">
        <v>10205.1</v>
      </c>
      <c r="D27" s="2">
        <v>0</v>
      </c>
      <c r="E27" s="2">
        <v>0</v>
      </c>
      <c r="F27" s="2">
        <v>400</v>
      </c>
      <c r="G27" s="2">
        <v>0</v>
      </c>
      <c r="H27" s="2">
        <v>707</v>
      </c>
      <c r="I27" s="2">
        <v>484</v>
      </c>
      <c r="J27" s="2">
        <v>738.5</v>
      </c>
      <c r="K27" s="2">
        <v>0</v>
      </c>
      <c r="L27" s="2">
        <v>12534.6</v>
      </c>
      <c r="M27" s="2">
        <v>1278.26</v>
      </c>
      <c r="N27" s="2">
        <v>1173.58</v>
      </c>
      <c r="O27" s="2">
        <v>102.26</v>
      </c>
      <c r="P27" s="2">
        <v>2554.1</v>
      </c>
      <c r="Q27" s="2">
        <v>9980.5</v>
      </c>
    </row>
    <row r="28" spans="1:17" x14ac:dyDescent="0.25">
      <c r="A28" s="4" t="s">
        <v>43</v>
      </c>
      <c r="B28" s="20" t="s">
        <v>44</v>
      </c>
      <c r="C28" s="2">
        <v>11499</v>
      </c>
      <c r="D28" s="2">
        <v>0</v>
      </c>
      <c r="E28" s="2">
        <v>0</v>
      </c>
      <c r="F28" s="2">
        <v>0</v>
      </c>
      <c r="G28" s="2">
        <v>0</v>
      </c>
      <c r="H28" s="2">
        <v>820</v>
      </c>
      <c r="I28" s="2">
        <v>510</v>
      </c>
      <c r="J28" s="2">
        <v>566.79999999999995</v>
      </c>
      <c r="K28" s="2">
        <v>0</v>
      </c>
      <c r="L28" s="2">
        <v>13012.5</v>
      </c>
      <c r="M28" s="2">
        <v>1367.18</v>
      </c>
      <c r="N28" s="2">
        <v>1322.38</v>
      </c>
      <c r="O28" s="2">
        <v>4735.9399999999996</v>
      </c>
      <c r="P28" s="2">
        <v>7425.5</v>
      </c>
      <c r="Q28" s="2">
        <v>5587</v>
      </c>
    </row>
    <row r="29" spans="1:17" x14ac:dyDescent="0.25">
      <c r="A29" s="4" t="s">
        <v>45</v>
      </c>
      <c r="B29" s="20" t="s">
        <v>46</v>
      </c>
      <c r="C29" s="2">
        <v>9028.5</v>
      </c>
      <c r="D29" s="2">
        <v>2407.6</v>
      </c>
      <c r="E29" s="2">
        <v>0</v>
      </c>
      <c r="F29" s="2">
        <v>400</v>
      </c>
      <c r="G29" s="2">
        <v>0</v>
      </c>
      <c r="H29" s="2">
        <v>601</v>
      </c>
      <c r="I29" s="2">
        <v>361</v>
      </c>
      <c r="J29" s="2">
        <v>425.1</v>
      </c>
      <c r="K29" s="2">
        <v>0</v>
      </c>
      <c r="L29" s="2">
        <v>13223.2</v>
      </c>
      <c r="M29" s="2">
        <v>1266.83</v>
      </c>
      <c r="N29" s="2">
        <v>1038.28</v>
      </c>
      <c r="O29" s="2">
        <v>3961.59</v>
      </c>
      <c r="P29" s="2">
        <v>6266.7</v>
      </c>
      <c r="Q29" s="2">
        <v>6956.5</v>
      </c>
    </row>
    <row r="30" spans="1:17" x14ac:dyDescent="0.25">
      <c r="A30" s="4" t="s">
        <v>47</v>
      </c>
      <c r="B30" s="20" t="s">
        <v>48</v>
      </c>
      <c r="C30" s="2">
        <v>10205.1</v>
      </c>
      <c r="D30" s="2">
        <v>4535.6000000000004</v>
      </c>
      <c r="E30" s="2">
        <v>0</v>
      </c>
      <c r="F30" s="2">
        <v>400</v>
      </c>
      <c r="G30" s="2">
        <v>0</v>
      </c>
      <c r="H30" s="2">
        <v>707.1</v>
      </c>
      <c r="I30" s="2">
        <v>484.2</v>
      </c>
      <c r="J30" s="2">
        <v>0</v>
      </c>
      <c r="K30" s="2">
        <v>0</v>
      </c>
      <c r="L30" s="2">
        <v>16332</v>
      </c>
      <c r="M30" s="2">
        <v>1806.54</v>
      </c>
      <c r="N30" s="2">
        <v>1173.58</v>
      </c>
      <c r="O30" s="2">
        <v>0.38</v>
      </c>
      <c r="P30" s="2">
        <v>2980.5</v>
      </c>
      <c r="Q30" s="2">
        <v>13351.5</v>
      </c>
    </row>
    <row r="31" spans="1:17" x14ac:dyDescent="0.25">
      <c r="A31" s="11" t="s">
        <v>538</v>
      </c>
      <c r="B31" s="26"/>
      <c r="C31" s="26" t="s">
        <v>39</v>
      </c>
      <c r="D31" s="26" t="s">
        <v>39</v>
      </c>
      <c r="E31" s="26" t="s">
        <v>39</v>
      </c>
      <c r="F31" s="26" t="s">
        <v>39</v>
      </c>
      <c r="G31" s="26" t="s">
        <v>39</v>
      </c>
      <c r="H31" s="26" t="s">
        <v>39</v>
      </c>
      <c r="I31" s="26" t="s">
        <v>39</v>
      </c>
      <c r="J31" s="26" t="s">
        <v>39</v>
      </c>
      <c r="K31" s="2">
        <v>0</v>
      </c>
      <c r="L31" s="26" t="s">
        <v>39</v>
      </c>
      <c r="M31" s="26" t="s">
        <v>39</v>
      </c>
      <c r="N31" s="26" t="s">
        <v>39</v>
      </c>
      <c r="O31" s="2">
        <v>0</v>
      </c>
      <c r="P31" s="26" t="s">
        <v>39</v>
      </c>
      <c r="Q31" s="26" t="s">
        <v>39</v>
      </c>
    </row>
    <row r="32" spans="1:17" x14ac:dyDescent="0.25">
      <c r="A32" s="4"/>
      <c r="B32" s="20"/>
      <c r="C32" s="20"/>
      <c r="D32" s="20"/>
      <c r="E32" s="20"/>
      <c r="F32" s="20"/>
      <c r="G32" s="20"/>
      <c r="H32" s="20"/>
      <c r="I32" s="20"/>
      <c r="J32" s="20"/>
      <c r="K32" s="2">
        <v>0</v>
      </c>
      <c r="L32" s="20"/>
      <c r="M32" s="20"/>
      <c r="N32" s="20"/>
      <c r="O32" s="2">
        <v>0</v>
      </c>
      <c r="P32" s="20"/>
      <c r="Q32" s="20"/>
    </row>
    <row r="33" spans="1:17" x14ac:dyDescent="0.25">
      <c r="A33" s="10" t="s">
        <v>49</v>
      </c>
      <c r="B33" s="20"/>
      <c r="C33" s="20"/>
      <c r="D33" s="20"/>
      <c r="E33" s="20"/>
      <c r="F33" s="20"/>
      <c r="G33" s="20"/>
      <c r="H33" s="20"/>
      <c r="I33" s="20"/>
      <c r="J33" s="20"/>
      <c r="K33" s="2">
        <v>0</v>
      </c>
      <c r="L33" s="20"/>
      <c r="M33" s="20"/>
      <c r="N33" s="20"/>
      <c r="O33" s="2">
        <v>0</v>
      </c>
      <c r="P33" s="20"/>
      <c r="Q33" s="20"/>
    </row>
    <row r="34" spans="1:17" x14ac:dyDescent="0.25">
      <c r="A34" s="4" t="s">
        <v>50</v>
      </c>
      <c r="B34" s="20" t="s">
        <v>51</v>
      </c>
      <c r="C34" s="2">
        <v>8606.4</v>
      </c>
      <c r="D34" s="2">
        <v>0</v>
      </c>
      <c r="E34" s="2">
        <v>0</v>
      </c>
      <c r="F34" s="2">
        <v>0</v>
      </c>
      <c r="G34" s="2">
        <v>0</v>
      </c>
      <c r="H34" s="2">
        <v>603</v>
      </c>
      <c r="I34" s="2">
        <v>378</v>
      </c>
      <c r="J34" s="2">
        <v>850.2</v>
      </c>
      <c r="K34" s="2">
        <v>0</v>
      </c>
      <c r="L34" s="2">
        <v>10437.6</v>
      </c>
      <c r="M34" s="2">
        <v>913.86</v>
      </c>
      <c r="N34" s="2">
        <v>989.74</v>
      </c>
      <c r="O34" s="2">
        <v>0</v>
      </c>
      <c r="P34" s="2">
        <v>1903.6</v>
      </c>
      <c r="Q34" s="2">
        <v>8534</v>
      </c>
    </row>
    <row r="35" spans="1:17" x14ac:dyDescent="0.25">
      <c r="A35" s="4" t="s">
        <v>52</v>
      </c>
      <c r="B35" s="20" t="s">
        <v>53</v>
      </c>
      <c r="C35" s="2">
        <v>12266.1</v>
      </c>
      <c r="D35" s="2">
        <v>0</v>
      </c>
      <c r="E35" s="2">
        <v>0</v>
      </c>
      <c r="F35" s="2">
        <v>0</v>
      </c>
      <c r="G35" s="2">
        <v>0</v>
      </c>
      <c r="H35" s="2">
        <v>774.5</v>
      </c>
      <c r="I35" s="2">
        <v>508</v>
      </c>
      <c r="J35" s="2">
        <v>708.5</v>
      </c>
      <c r="K35" s="2">
        <v>0</v>
      </c>
      <c r="L35" s="2">
        <v>14257.1</v>
      </c>
      <c r="M35" s="2">
        <v>1623.12</v>
      </c>
      <c r="N35" s="2">
        <v>1410.64</v>
      </c>
      <c r="O35" s="2">
        <v>0.34</v>
      </c>
      <c r="P35" s="2">
        <v>3034.1</v>
      </c>
      <c r="Q35" s="2">
        <v>11223</v>
      </c>
    </row>
    <row r="36" spans="1:17" x14ac:dyDescent="0.25">
      <c r="A36" s="4" t="s">
        <v>54</v>
      </c>
      <c r="B36" s="20" t="s">
        <v>55</v>
      </c>
      <c r="C36" s="2">
        <v>11075.7</v>
      </c>
      <c r="D36" s="2">
        <v>0</v>
      </c>
      <c r="E36" s="2">
        <v>0</v>
      </c>
      <c r="F36" s="2">
        <v>0</v>
      </c>
      <c r="G36" s="2">
        <v>0</v>
      </c>
      <c r="H36" s="2">
        <v>801</v>
      </c>
      <c r="I36" s="2">
        <v>539</v>
      </c>
      <c r="J36" s="2">
        <v>850.2</v>
      </c>
      <c r="K36" s="2">
        <v>0</v>
      </c>
      <c r="L36" s="2">
        <v>13238.65</v>
      </c>
      <c r="M36" s="2">
        <v>1405.58</v>
      </c>
      <c r="N36" s="2">
        <v>1273.72</v>
      </c>
      <c r="O36" s="2">
        <v>5687.85</v>
      </c>
      <c r="P36" s="2">
        <v>8367.15</v>
      </c>
      <c r="Q36" s="2">
        <v>4871.5</v>
      </c>
    </row>
    <row r="37" spans="1:17" x14ac:dyDescent="0.25">
      <c r="A37" s="4" t="s">
        <v>56</v>
      </c>
      <c r="B37" s="20" t="s">
        <v>57</v>
      </c>
      <c r="C37" s="2">
        <v>12197.1</v>
      </c>
      <c r="D37" s="2">
        <v>406.57</v>
      </c>
      <c r="E37" s="2">
        <v>0</v>
      </c>
      <c r="F37" s="2">
        <v>400</v>
      </c>
      <c r="G37" s="2">
        <v>0</v>
      </c>
      <c r="H37" s="2">
        <v>815</v>
      </c>
      <c r="I37" s="2">
        <v>496</v>
      </c>
      <c r="J37" s="2">
        <v>850.2</v>
      </c>
      <c r="K37" s="2">
        <v>0</v>
      </c>
      <c r="L37" s="2">
        <v>15164.87</v>
      </c>
      <c r="M37" s="2">
        <v>1817.01</v>
      </c>
      <c r="N37" s="2">
        <v>1402.68</v>
      </c>
      <c r="O37" s="2">
        <v>4157.1799999999994</v>
      </c>
      <c r="P37" s="2">
        <v>7376.87</v>
      </c>
      <c r="Q37" s="2">
        <v>7788</v>
      </c>
    </row>
    <row r="38" spans="1:17" x14ac:dyDescent="0.25">
      <c r="A38" s="4" t="s">
        <v>58</v>
      </c>
      <c r="B38" s="20" t="s">
        <v>59</v>
      </c>
      <c r="C38" s="2">
        <v>11075.7</v>
      </c>
      <c r="D38" s="2">
        <v>0</v>
      </c>
      <c r="E38" s="2">
        <v>0</v>
      </c>
      <c r="F38" s="2">
        <v>200</v>
      </c>
      <c r="G38" s="2">
        <v>0</v>
      </c>
      <c r="H38" s="2">
        <v>801</v>
      </c>
      <c r="I38" s="2">
        <v>539</v>
      </c>
      <c r="J38" s="2">
        <v>708.5</v>
      </c>
      <c r="K38" s="2">
        <v>0</v>
      </c>
      <c r="L38" s="2">
        <v>13324.2</v>
      </c>
      <c r="M38" s="2">
        <v>1425.24</v>
      </c>
      <c r="N38" s="2">
        <v>1273.6600000000001</v>
      </c>
      <c r="O38" s="2">
        <v>111.8</v>
      </c>
      <c r="P38" s="2">
        <v>2810.7</v>
      </c>
      <c r="Q38" s="2">
        <v>10513.5</v>
      </c>
    </row>
    <row r="39" spans="1:17" x14ac:dyDescent="0.25">
      <c r="A39" s="4" t="s">
        <v>60</v>
      </c>
      <c r="B39" s="20" t="s">
        <v>61</v>
      </c>
      <c r="C39" s="2">
        <v>12197.1</v>
      </c>
      <c r="D39" s="2">
        <v>101.64</v>
      </c>
      <c r="E39" s="2">
        <v>0</v>
      </c>
      <c r="F39" s="2">
        <v>400</v>
      </c>
      <c r="G39" s="2">
        <v>0</v>
      </c>
      <c r="H39" s="2">
        <v>815</v>
      </c>
      <c r="I39" s="2">
        <v>496</v>
      </c>
      <c r="J39" s="2">
        <v>708.5</v>
      </c>
      <c r="K39" s="2">
        <v>0</v>
      </c>
      <c r="L39" s="2">
        <v>14718.24</v>
      </c>
      <c r="M39" s="2">
        <v>1721.61</v>
      </c>
      <c r="N39" s="2">
        <v>1402.68</v>
      </c>
      <c r="O39" s="2">
        <v>4922.45</v>
      </c>
      <c r="P39" s="2">
        <v>8046.74</v>
      </c>
      <c r="Q39" s="2">
        <v>6671.5</v>
      </c>
    </row>
    <row r="40" spans="1:17" x14ac:dyDescent="0.25">
      <c r="A40" s="4" t="s">
        <v>62</v>
      </c>
      <c r="B40" s="20" t="s">
        <v>63</v>
      </c>
      <c r="C40" s="2">
        <v>12197.1</v>
      </c>
      <c r="D40" s="2">
        <v>2134.5</v>
      </c>
      <c r="E40" s="2">
        <v>406.57</v>
      </c>
      <c r="F40" s="2">
        <v>400</v>
      </c>
      <c r="G40" s="2">
        <v>0</v>
      </c>
      <c r="H40" s="2">
        <v>815</v>
      </c>
      <c r="I40" s="2">
        <v>496</v>
      </c>
      <c r="J40" s="2">
        <v>708.5</v>
      </c>
      <c r="K40" s="2">
        <v>0</v>
      </c>
      <c r="L40" s="2">
        <v>17157.669999999998</v>
      </c>
      <c r="M40" s="2">
        <v>2087.3000000000002</v>
      </c>
      <c r="N40" s="2">
        <v>1402.68</v>
      </c>
      <c r="O40" s="2">
        <v>6222.19</v>
      </c>
      <c r="P40" s="2">
        <v>9712.17</v>
      </c>
      <c r="Q40" s="2">
        <v>7445.5</v>
      </c>
    </row>
    <row r="41" spans="1:17" x14ac:dyDescent="0.25">
      <c r="A41" s="4" t="s">
        <v>64</v>
      </c>
      <c r="B41" s="20" t="s">
        <v>65</v>
      </c>
      <c r="C41" s="2">
        <v>11075.7</v>
      </c>
      <c r="D41" s="2">
        <v>0</v>
      </c>
      <c r="E41" s="2">
        <v>0</v>
      </c>
      <c r="F41" s="2">
        <v>0</v>
      </c>
      <c r="G41" s="2">
        <v>0</v>
      </c>
      <c r="H41" s="2">
        <v>801</v>
      </c>
      <c r="I41" s="2">
        <v>539</v>
      </c>
      <c r="J41" s="2">
        <v>425.1</v>
      </c>
      <c r="K41" s="2">
        <v>0</v>
      </c>
      <c r="L41" s="2">
        <v>12840.8</v>
      </c>
      <c r="M41" s="2">
        <v>1333.14</v>
      </c>
      <c r="N41" s="2">
        <v>1273.6600000000001</v>
      </c>
      <c r="O41" s="2">
        <v>8859.5</v>
      </c>
      <c r="P41" s="2">
        <v>11466.3</v>
      </c>
      <c r="Q41" s="2">
        <v>1374.5</v>
      </c>
    </row>
    <row r="42" spans="1:17" x14ac:dyDescent="0.25">
      <c r="A42" s="4" t="s">
        <v>66</v>
      </c>
      <c r="B42" s="20" t="s">
        <v>67</v>
      </c>
      <c r="C42" s="2">
        <v>12657.9</v>
      </c>
      <c r="D42" s="2">
        <v>0</v>
      </c>
      <c r="E42" s="2">
        <v>0</v>
      </c>
      <c r="F42" s="2">
        <v>200</v>
      </c>
      <c r="G42" s="2">
        <v>0</v>
      </c>
      <c r="H42" s="2">
        <v>915</v>
      </c>
      <c r="I42" s="2">
        <v>616</v>
      </c>
      <c r="J42" s="2">
        <v>425.1</v>
      </c>
      <c r="K42" s="2">
        <v>0</v>
      </c>
      <c r="L42" s="2">
        <v>14785.17</v>
      </c>
      <c r="M42" s="2">
        <v>1735.91</v>
      </c>
      <c r="N42" s="2">
        <v>1455.66</v>
      </c>
      <c r="O42" s="2">
        <v>7504.5999999999995</v>
      </c>
      <c r="P42" s="2">
        <v>10696.17</v>
      </c>
      <c r="Q42" s="2">
        <v>4089</v>
      </c>
    </row>
    <row r="43" spans="1:17" x14ac:dyDescent="0.25">
      <c r="A43" s="4" t="s">
        <v>68</v>
      </c>
      <c r="B43" s="20" t="s">
        <v>69</v>
      </c>
      <c r="C43" s="2">
        <v>12657.9</v>
      </c>
      <c r="D43" s="2">
        <v>0</v>
      </c>
      <c r="E43" s="2">
        <v>0</v>
      </c>
      <c r="F43" s="2">
        <v>200</v>
      </c>
      <c r="G43" s="2">
        <v>0</v>
      </c>
      <c r="H43" s="2">
        <v>915</v>
      </c>
      <c r="I43" s="2">
        <v>616</v>
      </c>
      <c r="J43" s="2">
        <v>283.39999999999998</v>
      </c>
      <c r="K43" s="2">
        <v>0</v>
      </c>
      <c r="L43" s="2">
        <v>14672.3</v>
      </c>
      <c r="M43" s="2">
        <v>1711.8</v>
      </c>
      <c r="N43" s="2">
        <v>1455.66</v>
      </c>
      <c r="O43" s="2">
        <v>7174.84</v>
      </c>
      <c r="P43" s="2">
        <v>10342.299999999999</v>
      </c>
      <c r="Q43" s="2">
        <v>4330</v>
      </c>
    </row>
    <row r="44" spans="1:17" x14ac:dyDescent="0.25">
      <c r="A44" s="4" t="s">
        <v>70</v>
      </c>
      <c r="B44" s="20" t="s">
        <v>71</v>
      </c>
      <c r="C44" s="2">
        <v>11075</v>
      </c>
      <c r="D44" s="2">
        <v>0</v>
      </c>
      <c r="E44" s="2">
        <v>0</v>
      </c>
      <c r="F44" s="2">
        <v>400</v>
      </c>
      <c r="G44" s="2">
        <v>0</v>
      </c>
      <c r="H44" s="2">
        <v>864</v>
      </c>
      <c r="I44" s="2">
        <v>582</v>
      </c>
      <c r="J44" s="2">
        <v>283.39999999999998</v>
      </c>
      <c r="K44" s="2">
        <v>0</v>
      </c>
      <c r="L44" s="2">
        <v>14326.5</v>
      </c>
      <c r="M44" s="2">
        <v>1637.94</v>
      </c>
      <c r="N44" s="2">
        <v>1402.66</v>
      </c>
      <c r="O44" s="2">
        <v>5336.9000000000005</v>
      </c>
      <c r="P44" s="2">
        <v>8377.5</v>
      </c>
      <c r="Q44" s="2">
        <v>5949</v>
      </c>
    </row>
    <row r="45" spans="1:17" x14ac:dyDescent="0.25">
      <c r="A45" s="4" t="s">
        <v>72</v>
      </c>
      <c r="B45" s="20" t="s">
        <v>73</v>
      </c>
      <c r="C45" s="2">
        <v>11075.7</v>
      </c>
      <c r="D45" s="2">
        <v>0</v>
      </c>
      <c r="E45" s="2">
        <v>0</v>
      </c>
      <c r="F45" s="2">
        <v>0</v>
      </c>
      <c r="G45" s="2">
        <v>0</v>
      </c>
      <c r="H45" s="2">
        <v>801</v>
      </c>
      <c r="I45" s="2">
        <v>539</v>
      </c>
      <c r="J45" s="2">
        <v>283.39999999999998</v>
      </c>
      <c r="K45" s="2">
        <v>0</v>
      </c>
      <c r="L45" s="2">
        <v>12699.1</v>
      </c>
      <c r="M45" s="2">
        <v>1307.74</v>
      </c>
      <c r="N45" s="2">
        <v>1273.6600000000001</v>
      </c>
      <c r="O45" s="2">
        <v>5095.2</v>
      </c>
      <c r="P45" s="2">
        <v>7676.6</v>
      </c>
      <c r="Q45" s="2">
        <v>5022.5</v>
      </c>
    </row>
    <row r="46" spans="1:17" x14ac:dyDescent="0.25">
      <c r="A46" s="4" t="s">
        <v>548</v>
      </c>
      <c r="B46" s="20" t="s">
        <v>549</v>
      </c>
      <c r="C46" s="2">
        <v>8123.1</v>
      </c>
      <c r="D46" s="2">
        <v>0</v>
      </c>
      <c r="E46" s="2">
        <v>0</v>
      </c>
      <c r="F46" s="2">
        <v>0</v>
      </c>
      <c r="G46" s="2">
        <v>0</v>
      </c>
      <c r="H46" s="2">
        <v>564</v>
      </c>
      <c r="I46" s="2">
        <v>352</v>
      </c>
      <c r="J46" s="2">
        <v>283.39999999999998</v>
      </c>
      <c r="K46" s="2">
        <v>0</v>
      </c>
      <c r="L46" s="2">
        <v>8894.2099999999991</v>
      </c>
      <c r="M46" s="2">
        <v>697.32</v>
      </c>
      <c r="N46" s="2">
        <v>901.32</v>
      </c>
      <c r="O46" s="2">
        <v>4271.07</v>
      </c>
      <c r="P46" s="2">
        <v>5869.71</v>
      </c>
      <c r="Q46" s="2">
        <v>3024.5</v>
      </c>
    </row>
    <row r="47" spans="1:17" x14ac:dyDescent="0.25">
      <c r="A47" s="4" t="s">
        <v>74</v>
      </c>
      <c r="B47" s="20" t="s">
        <v>75</v>
      </c>
      <c r="C47" s="2">
        <v>11075.7</v>
      </c>
      <c r="D47" s="2">
        <v>0</v>
      </c>
      <c r="E47" s="2">
        <v>0</v>
      </c>
      <c r="F47" s="2">
        <v>200</v>
      </c>
      <c r="G47" s="2">
        <v>0</v>
      </c>
      <c r="H47" s="2">
        <v>801</v>
      </c>
      <c r="I47" s="2">
        <v>539</v>
      </c>
      <c r="J47" s="2">
        <v>283.39999999999998</v>
      </c>
      <c r="K47" s="2">
        <v>0</v>
      </c>
      <c r="L47" s="2">
        <v>12899.1</v>
      </c>
      <c r="M47" s="2">
        <v>1343.58</v>
      </c>
      <c r="N47" s="2">
        <v>1273.72</v>
      </c>
      <c r="O47" s="2">
        <v>4111.3</v>
      </c>
      <c r="P47" s="2">
        <v>6728.6</v>
      </c>
      <c r="Q47" s="2">
        <v>6170.5</v>
      </c>
    </row>
    <row r="48" spans="1:17" x14ac:dyDescent="0.25">
      <c r="A48" s="4" t="s">
        <v>76</v>
      </c>
      <c r="B48" s="20" t="s">
        <v>77</v>
      </c>
      <c r="C48" s="2">
        <v>11075.7</v>
      </c>
      <c r="D48" s="2">
        <v>0</v>
      </c>
      <c r="E48" s="2">
        <v>0</v>
      </c>
      <c r="F48" s="2">
        <v>200</v>
      </c>
      <c r="G48" s="2">
        <v>0</v>
      </c>
      <c r="H48" s="2">
        <v>801</v>
      </c>
      <c r="I48" s="2">
        <v>539</v>
      </c>
      <c r="J48" s="2">
        <v>283.39999999999998</v>
      </c>
      <c r="K48" s="2">
        <v>0</v>
      </c>
      <c r="L48" s="2">
        <v>12899.1</v>
      </c>
      <c r="M48" s="2">
        <v>1343.58</v>
      </c>
      <c r="N48" s="2">
        <v>1273.72</v>
      </c>
      <c r="O48" s="2">
        <v>6230.8000000000011</v>
      </c>
      <c r="P48" s="2">
        <v>8848.1</v>
      </c>
      <c r="Q48" s="2">
        <v>4051</v>
      </c>
    </row>
    <row r="49" spans="1:17" x14ac:dyDescent="0.25">
      <c r="A49" s="4" t="s">
        <v>78</v>
      </c>
      <c r="B49" s="20" t="s">
        <v>79</v>
      </c>
      <c r="C49" s="2">
        <v>7838.1</v>
      </c>
      <c r="D49" s="2">
        <v>0</v>
      </c>
      <c r="E49" s="2">
        <v>0</v>
      </c>
      <c r="F49" s="2">
        <v>0</v>
      </c>
      <c r="G49" s="2">
        <v>0</v>
      </c>
      <c r="H49" s="2">
        <v>564</v>
      </c>
      <c r="I49" s="2">
        <v>352</v>
      </c>
      <c r="J49" s="2">
        <v>283.39999999999998</v>
      </c>
      <c r="K49" s="2">
        <v>0</v>
      </c>
      <c r="L49" s="2">
        <v>9037.5</v>
      </c>
      <c r="M49" s="2">
        <v>712.9</v>
      </c>
      <c r="N49" s="2">
        <v>901.32</v>
      </c>
      <c r="O49" s="2">
        <v>0.28000000000000003</v>
      </c>
      <c r="P49" s="2">
        <v>1614.5</v>
      </c>
      <c r="Q49" s="2">
        <v>7423</v>
      </c>
    </row>
    <row r="50" spans="1:17" x14ac:dyDescent="0.25">
      <c r="A50" s="4" t="s">
        <v>80</v>
      </c>
      <c r="B50" s="20" t="s">
        <v>81</v>
      </c>
      <c r="C50" s="2">
        <v>11075.7</v>
      </c>
      <c r="D50" s="2">
        <v>0</v>
      </c>
      <c r="E50" s="2">
        <v>0</v>
      </c>
      <c r="F50" s="2">
        <v>0</v>
      </c>
      <c r="G50" s="2">
        <v>0</v>
      </c>
      <c r="H50" s="2">
        <v>801</v>
      </c>
      <c r="I50" s="2">
        <v>539</v>
      </c>
      <c r="J50" s="2">
        <v>283.39999999999998</v>
      </c>
      <c r="K50" s="2">
        <v>0</v>
      </c>
      <c r="L50" s="2">
        <v>12699.1</v>
      </c>
      <c r="M50" s="2">
        <v>1307.74</v>
      </c>
      <c r="N50" s="2">
        <v>1273.7</v>
      </c>
      <c r="O50" s="2">
        <v>110.66000000000001</v>
      </c>
      <c r="P50" s="2">
        <v>2692.1</v>
      </c>
      <c r="Q50" s="2">
        <v>10007</v>
      </c>
    </row>
    <row r="51" spans="1:17" x14ac:dyDescent="0.25">
      <c r="A51" s="4" t="s">
        <v>82</v>
      </c>
      <c r="B51" s="20" t="s">
        <v>83</v>
      </c>
      <c r="C51" s="2">
        <v>11075.7</v>
      </c>
      <c r="D51" s="2">
        <v>263.70999999999998</v>
      </c>
      <c r="E51" s="2">
        <v>0</v>
      </c>
      <c r="F51" s="2">
        <v>200</v>
      </c>
      <c r="G51" s="2">
        <v>0</v>
      </c>
      <c r="H51" s="2">
        <v>801</v>
      </c>
      <c r="I51" s="2">
        <v>539</v>
      </c>
      <c r="J51" s="2">
        <v>0</v>
      </c>
      <c r="K51" s="2">
        <v>0</v>
      </c>
      <c r="L51" s="2">
        <v>12879.41</v>
      </c>
      <c r="M51" s="2">
        <v>1342.42</v>
      </c>
      <c r="N51" s="2">
        <v>1273.72</v>
      </c>
      <c r="O51" s="2">
        <v>5648.77</v>
      </c>
      <c r="P51" s="2">
        <v>8264.91</v>
      </c>
      <c r="Q51" s="2">
        <v>4614.5</v>
      </c>
    </row>
    <row r="52" spans="1:17" x14ac:dyDescent="0.25">
      <c r="A52" s="4" t="s">
        <v>84</v>
      </c>
      <c r="B52" s="20" t="s">
        <v>85</v>
      </c>
      <c r="C52" s="2">
        <v>11075.7</v>
      </c>
      <c r="D52" s="2">
        <v>0</v>
      </c>
      <c r="E52" s="2">
        <v>0</v>
      </c>
      <c r="F52" s="2">
        <v>0</v>
      </c>
      <c r="G52" s="2">
        <v>0</v>
      </c>
      <c r="H52" s="2">
        <v>801</v>
      </c>
      <c r="I52" s="2">
        <v>539</v>
      </c>
      <c r="J52" s="2">
        <v>0</v>
      </c>
      <c r="K52" s="2">
        <v>0</v>
      </c>
      <c r="L52" s="2">
        <v>12415.7</v>
      </c>
      <c r="M52" s="2">
        <v>1256.96</v>
      </c>
      <c r="N52" s="2">
        <v>1273.7</v>
      </c>
      <c r="O52" s="2">
        <v>3856.04</v>
      </c>
      <c r="P52" s="2">
        <v>6386.7</v>
      </c>
      <c r="Q52" s="2">
        <v>6029</v>
      </c>
    </row>
    <row r="53" spans="1:17" x14ac:dyDescent="0.25">
      <c r="A53" s="4" t="s">
        <v>86</v>
      </c>
      <c r="B53" s="20" t="s">
        <v>87</v>
      </c>
      <c r="C53" s="2">
        <v>13155.9</v>
      </c>
      <c r="D53" s="2">
        <v>0</v>
      </c>
      <c r="E53" s="2">
        <v>0</v>
      </c>
      <c r="F53" s="2">
        <v>0</v>
      </c>
      <c r="G53" s="2">
        <v>0</v>
      </c>
      <c r="H53" s="2">
        <v>926</v>
      </c>
      <c r="I53" s="2">
        <v>630</v>
      </c>
      <c r="J53" s="2">
        <v>0</v>
      </c>
      <c r="K53" s="2">
        <v>0</v>
      </c>
      <c r="L53" s="2">
        <v>14671.7</v>
      </c>
      <c r="M53" s="2">
        <v>1711.67</v>
      </c>
      <c r="N53" s="2">
        <v>1512.92</v>
      </c>
      <c r="O53" s="2">
        <v>3134.11</v>
      </c>
      <c r="P53" s="2">
        <v>6358.7</v>
      </c>
      <c r="Q53" s="2">
        <v>8313</v>
      </c>
    </row>
    <row r="54" spans="1:17" x14ac:dyDescent="0.25">
      <c r="A54" s="4" t="s">
        <v>88</v>
      </c>
      <c r="B54" s="20" t="s">
        <v>89</v>
      </c>
      <c r="C54" s="2">
        <v>11075.7</v>
      </c>
      <c r="D54" s="2">
        <v>0</v>
      </c>
      <c r="E54" s="2">
        <v>0</v>
      </c>
      <c r="F54" s="2">
        <v>200</v>
      </c>
      <c r="G54" s="2">
        <v>0</v>
      </c>
      <c r="H54" s="2">
        <v>801</v>
      </c>
      <c r="I54" s="2">
        <v>539</v>
      </c>
      <c r="J54" s="2">
        <v>0</v>
      </c>
      <c r="K54" s="2">
        <v>0</v>
      </c>
      <c r="L54" s="2">
        <v>12615.7</v>
      </c>
      <c r="M54" s="2">
        <v>1292.8</v>
      </c>
      <c r="N54" s="2">
        <v>1273.7</v>
      </c>
      <c r="O54" s="2">
        <v>1601.2</v>
      </c>
      <c r="P54" s="2">
        <v>4167.7</v>
      </c>
      <c r="Q54" s="2">
        <v>8448</v>
      </c>
    </row>
    <row r="55" spans="1:17" x14ac:dyDescent="0.25">
      <c r="A55" s="4" t="s">
        <v>90</v>
      </c>
      <c r="B55" s="20" t="s">
        <v>91</v>
      </c>
      <c r="C55" s="2">
        <v>11496</v>
      </c>
      <c r="D55" s="2">
        <v>0</v>
      </c>
      <c r="E55" s="2">
        <v>0</v>
      </c>
      <c r="F55" s="2">
        <v>0</v>
      </c>
      <c r="G55" s="2">
        <v>0</v>
      </c>
      <c r="H55" s="2">
        <v>820</v>
      </c>
      <c r="I55" s="2">
        <v>510</v>
      </c>
      <c r="J55" s="2">
        <v>0</v>
      </c>
      <c r="K55" s="2">
        <v>0</v>
      </c>
      <c r="L55" s="2">
        <v>12789.81</v>
      </c>
      <c r="M55" s="2">
        <v>1323.99</v>
      </c>
      <c r="N55" s="2">
        <v>1322.04</v>
      </c>
      <c r="O55" s="2">
        <v>0.28000000000000003</v>
      </c>
      <c r="P55" s="2">
        <v>2646.31</v>
      </c>
      <c r="Q55" s="2">
        <v>10143.5</v>
      </c>
    </row>
    <row r="56" spans="1:17" x14ac:dyDescent="0.25">
      <c r="A56" s="4" t="s">
        <v>92</v>
      </c>
      <c r="B56" s="20" t="s">
        <v>93</v>
      </c>
      <c r="C56" s="2">
        <v>12657.9</v>
      </c>
      <c r="D56" s="2">
        <v>0</v>
      </c>
      <c r="E56" s="2">
        <v>0</v>
      </c>
      <c r="F56" s="2">
        <v>200</v>
      </c>
      <c r="G56" s="2">
        <v>0</v>
      </c>
      <c r="H56" s="2">
        <v>915</v>
      </c>
      <c r="I56" s="2">
        <v>616</v>
      </c>
      <c r="J56" s="2">
        <v>0</v>
      </c>
      <c r="K56" s="2">
        <v>0</v>
      </c>
      <c r="L56" s="2">
        <v>14388.9</v>
      </c>
      <c r="M56" s="2">
        <v>1651.26</v>
      </c>
      <c r="N56" s="2">
        <v>1455.66</v>
      </c>
      <c r="O56" s="2">
        <v>126.48</v>
      </c>
      <c r="P56" s="2">
        <v>3233.4</v>
      </c>
      <c r="Q56" s="2">
        <v>11155.5</v>
      </c>
    </row>
    <row r="57" spans="1:17" x14ac:dyDescent="0.25">
      <c r="A57" s="4" t="s">
        <v>94</v>
      </c>
      <c r="B57" s="20" t="s">
        <v>95</v>
      </c>
      <c r="C57" s="2">
        <v>15333</v>
      </c>
      <c r="D57" s="2">
        <v>0</v>
      </c>
      <c r="E57" s="2">
        <v>0</v>
      </c>
      <c r="F57" s="2">
        <v>400</v>
      </c>
      <c r="G57" s="2">
        <v>0</v>
      </c>
      <c r="H57" s="2">
        <v>1093</v>
      </c>
      <c r="I57" s="2">
        <v>679</v>
      </c>
      <c r="J57" s="2">
        <v>0</v>
      </c>
      <c r="K57" s="2">
        <v>0</v>
      </c>
      <c r="L57" s="2">
        <v>17505</v>
      </c>
      <c r="M57" s="2">
        <v>2316.86</v>
      </c>
      <c r="N57" s="2">
        <v>1763.3</v>
      </c>
      <c r="O57" s="2">
        <v>0.34</v>
      </c>
      <c r="P57" s="2">
        <v>4080.5</v>
      </c>
      <c r="Q57" s="2">
        <v>13424.5</v>
      </c>
    </row>
    <row r="58" spans="1:17" x14ac:dyDescent="0.25">
      <c r="A58" s="4" t="s">
        <v>96</v>
      </c>
      <c r="B58" s="20" t="s">
        <v>97</v>
      </c>
      <c r="C58" s="2">
        <v>15333</v>
      </c>
      <c r="D58" s="2">
        <v>0</v>
      </c>
      <c r="E58" s="2">
        <v>0</v>
      </c>
      <c r="F58" s="2">
        <v>0</v>
      </c>
      <c r="G58" s="2">
        <v>0</v>
      </c>
      <c r="H58" s="2">
        <v>1093</v>
      </c>
      <c r="I58" s="2">
        <v>679</v>
      </c>
      <c r="J58" s="2">
        <v>0</v>
      </c>
      <c r="K58" s="2">
        <v>0</v>
      </c>
      <c r="L58" s="2">
        <v>17105</v>
      </c>
      <c r="M58" s="2">
        <v>2231.42</v>
      </c>
      <c r="N58" s="2">
        <v>1763.3</v>
      </c>
      <c r="O58" s="2">
        <v>-0.22</v>
      </c>
      <c r="P58" s="2">
        <v>3994.5</v>
      </c>
      <c r="Q58" s="2">
        <v>13110.5</v>
      </c>
    </row>
    <row r="59" spans="1:17" x14ac:dyDescent="0.25">
      <c r="A59" s="11" t="s">
        <v>538</v>
      </c>
      <c r="B59" s="26"/>
      <c r="C59" s="26" t="s">
        <v>39</v>
      </c>
      <c r="D59" s="26" t="s">
        <v>39</v>
      </c>
      <c r="E59" s="26" t="s">
        <v>39</v>
      </c>
      <c r="F59" s="26" t="s">
        <v>39</v>
      </c>
      <c r="G59" s="26" t="s">
        <v>39</v>
      </c>
      <c r="H59" s="26" t="s">
        <v>39</v>
      </c>
      <c r="I59" s="26" t="s">
        <v>39</v>
      </c>
      <c r="J59" s="26" t="s">
        <v>39</v>
      </c>
      <c r="K59" s="2">
        <v>0</v>
      </c>
      <c r="L59" s="26" t="s">
        <v>39</v>
      </c>
      <c r="M59" s="26" t="s">
        <v>39</v>
      </c>
      <c r="N59" s="26" t="s">
        <v>39</v>
      </c>
      <c r="O59" s="2">
        <v>0</v>
      </c>
      <c r="P59" s="26" t="s">
        <v>39</v>
      </c>
      <c r="Q59" s="26" t="s">
        <v>39</v>
      </c>
    </row>
    <row r="60" spans="1:17" x14ac:dyDescent="0.25">
      <c r="A60" s="4"/>
      <c r="B60" s="20"/>
      <c r="C60" s="20"/>
      <c r="D60" s="20"/>
      <c r="E60" s="20"/>
      <c r="F60" s="20"/>
      <c r="G60" s="20"/>
      <c r="H60" s="20"/>
      <c r="I60" s="20"/>
      <c r="J60" s="20"/>
      <c r="K60" s="2">
        <v>0</v>
      </c>
      <c r="L60" s="20"/>
      <c r="M60" s="20"/>
      <c r="N60" s="20"/>
      <c r="O60" s="2">
        <v>0</v>
      </c>
      <c r="P60" s="20"/>
      <c r="Q60" s="20"/>
    </row>
    <row r="61" spans="1:17" x14ac:dyDescent="0.25">
      <c r="A61" s="10" t="s">
        <v>100</v>
      </c>
      <c r="B61" s="20"/>
      <c r="C61" s="20"/>
      <c r="D61" s="20"/>
      <c r="E61" s="20"/>
      <c r="F61" s="20"/>
      <c r="G61" s="20"/>
      <c r="H61" s="20"/>
      <c r="I61" s="20"/>
      <c r="J61" s="20"/>
      <c r="K61" s="2">
        <v>0</v>
      </c>
      <c r="L61" s="20"/>
      <c r="M61" s="20"/>
      <c r="N61" s="20"/>
      <c r="O61" s="2">
        <v>0</v>
      </c>
      <c r="P61" s="20"/>
      <c r="Q61" s="20"/>
    </row>
    <row r="62" spans="1:17" x14ac:dyDescent="0.25">
      <c r="A62" s="4" t="s">
        <v>103</v>
      </c>
      <c r="B62" s="20" t="s">
        <v>104</v>
      </c>
      <c r="C62" s="2">
        <v>15276.9</v>
      </c>
      <c r="D62" s="2">
        <v>0</v>
      </c>
      <c r="E62" s="2">
        <v>0</v>
      </c>
      <c r="F62" s="2">
        <v>400</v>
      </c>
      <c r="G62" s="2">
        <v>0</v>
      </c>
      <c r="H62" s="2">
        <v>1130</v>
      </c>
      <c r="I62" s="2">
        <v>770</v>
      </c>
      <c r="J62" s="2">
        <v>0</v>
      </c>
      <c r="K62" s="2">
        <v>0</v>
      </c>
      <c r="L62" s="2">
        <v>17576.900000000001</v>
      </c>
      <c r="M62" s="2">
        <v>2332.2199999999998</v>
      </c>
      <c r="N62" s="2">
        <v>1756.84</v>
      </c>
      <c r="O62" s="2">
        <v>7339.84</v>
      </c>
      <c r="P62" s="2">
        <v>11428.9</v>
      </c>
      <c r="Q62" s="2">
        <v>6148</v>
      </c>
    </row>
    <row r="63" spans="1:17" x14ac:dyDescent="0.25">
      <c r="A63" s="4" t="s">
        <v>105</v>
      </c>
      <c r="B63" s="20" t="s">
        <v>106</v>
      </c>
      <c r="C63" s="2">
        <v>11499</v>
      </c>
      <c r="D63" s="2">
        <v>1597.08</v>
      </c>
      <c r="E63" s="2">
        <v>0</v>
      </c>
      <c r="F63" s="2">
        <v>0</v>
      </c>
      <c r="G63" s="2">
        <v>0</v>
      </c>
      <c r="H63" s="2">
        <v>820</v>
      </c>
      <c r="I63" s="2">
        <v>510</v>
      </c>
      <c r="J63" s="2">
        <v>0</v>
      </c>
      <c r="K63" s="2">
        <v>0</v>
      </c>
      <c r="L63" s="2">
        <v>14369.65</v>
      </c>
      <c r="M63" s="2">
        <v>1564.79</v>
      </c>
      <c r="N63" s="2">
        <v>1322.38</v>
      </c>
      <c r="O63" s="2">
        <v>-0.02</v>
      </c>
      <c r="P63" s="2">
        <v>2887.15</v>
      </c>
      <c r="Q63" s="2">
        <v>11482.5</v>
      </c>
    </row>
    <row r="64" spans="1:17" x14ac:dyDescent="0.25">
      <c r="A64" s="4" t="s">
        <v>107</v>
      </c>
      <c r="B64" s="20" t="s">
        <v>108</v>
      </c>
      <c r="C64" s="2">
        <v>16246.2</v>
      </c>
      <c r="D64" s="2">
        <v>0</v>
      </c>
      <c r="E64" s="2">
        <v>0</v>
      </c>
      <c r="F64" s="2">
        <v>200</v>
      </c>
      <c r="G64" s="2">
        <v>0</v>
      </c>
      <c r="H64" s="2">
        <v>1128</v>
      </c>
      <c r="I64" s="2">
        <v>703</v>
      </c>
      <c r="J64" s="2">
        <v>0</v>
      </c>
      <c r="K64" s="2">
        <v>0</v>
      </c>
      <c r="L64" s="2">
        <v>18277.2</v>
      </c>
      <c r="M64" s="2">
        <v>2481.8000000000002</v>
      </c>
      <c r="N64" s="2">
        <v>1868.32</v>
      </c>
      <c r="O64" s="2">
        <v>1554.08</v>
      </c>
      <c r="P64" s="2">
        <v>5904.2</v>
      </c>
      <c r="Q64" s="2">
        <v>12373</v>
      </c>
    </row>
    <row r="65" spans="1:17" x14ac:dyDescent="0.25">
      <c r="A65" s="4" t="s">
        <v>109</v>
      </c>
      <c r="B65" s="20" t="s">
        <v>110</v>
      </c>
      <c r="C65" s="2">
        <v>14286.9</v>
      </c>
      <c r="D65" s="2">
        <v>0</v>
      </c>
      <c r="E65" s="2">
        <v>0</v>
      </c>
      <c r="F65" s="2">
        <v>0</v>
      </c>
      <c r="G65" s="2">
        <v>0</v>
      </c>
      <c r="H65" s="2">
        <v>957</v>
      </c>
      <c r="I65" s="2">
        <v>881</v>
      </c>
      <c r="J65" s="2">
        <v>0</v>
      </c>
      <c r="K65" s="2">
        <v>0</v>
      </c>
      <c r="L65" s="2">
        <v>16099.1</v>
      </c>
      <c r="M65" s="2">
        <v>2016.57</v>
      </c>
      <c r="N65" s="2">
        <v>1643</v>
      </c>
      <c r="O65" s="2">
        <v>4952.03</v>
      </c>
      <c r="P65" s="2">
        <v>8611.6</v>
      </c>
      <c r="Q65" s="2">
        <v>7487.5</v>
      </c>
    </row>
    <row r="66" spans="1:17" x14ac:dyDescent="0.25">
      <c r="A66" s="4" t="s">
        <v>558</v>
      </c>
      <c r="B66" s="20" t="s">
        <v>559</v>
      </c>
      <c r="C66" s="2">
        <v>27627</v>
      </c>
      <c r="D66" s="2">
        <v>0</v>
      </c>
      <c r="E66" s="2">
        <v>0</v>
      </c>
      <c r="F66" s="2">
        <v>0</v>
      </c>
      <c r="G66" s="2">
        <v>11227.41</v>
      </c>
      <c r="H66" s="2">
        <v>0</v>
      </c>
      <c r="I66" s="2">
        <v>0</v>
      </c>
      <c r="J66" s="2">
        <v>0</v>
      </c>
      <c r="K66" s="2">
        <v>40289.370000000003</v>
      </c>
      <c r="L66" s="2">
        <v>51516.78</v>
      </c>
      <c r="M66" s="2">
        <v>7310.63</v>
      </c>
      <c r="N66" s="2">
        <v>0</v>
      </c>
      <c r="O66" s="2">
        <v>31.9</v>
      </c>
      <c r="P66" s="2">
        <v>7310.78</v>
      </c>
      <c r="Q66" s="2">
        <v>44206</v>
      </c>
    </row>
    <row r="67" spans="1:17" x14ac:dyDescent="0.25">
      <c r="A67" s="4" t="s">
        <v>111</v>
      </c>
      <c r="B67" s="20" t="s">
        <v>112</v>
      </c>
      <c r="C67" s="2">
        <v>14286.9</v>
      </c>
      <c r="D67" s="2">
        <v>1666.81</v>
      </c>
      <c r="E67" s="2">
        <v>0</v>
      </c>
      <c r="F67" s="2">
        <v>400</v>
      </c>
      <c r="G67" s="2">
        <v>0</v>
      </c>
      <c r="H67" s="2">
        <v>957</v>
      </c>
      <c r="I67" s="2">
        <v>881</v>
      </c>
      <c r="J67" s="2">
        <v>0</v>
      </c>
      <c r="K67" s="2">
        <v>0</v>
      </c>
      <c r="L67" s="2">
        <v>18191.71</v>
      </c>
      <c r="M67" s="2">
        <v>2309.7399999999998</v>
      </c>
      <c r="N67" s="2">
        <v>1645.56</v>
      </c>
      <c r="O67" s="2">
        <v>5577.41</v>
      </c>
      <c r="P67" s="2">
        <v>9532.7099999999991</v>
      </c>
      <c r="Q67" s="2">
        <v>8659</v>
      </c>
    </row>
    <row r="68" spans="1:17" x14ac:dyDescent="0.25">
      <c r="A68" s="4" t="s">
        <v>29</v>
      </c>
      <c r="B68" s="20" t="s">
        <v>30</v>
      </c>
      <c r="C68" s="2">
        <v>11279</v>
      </c>
      <c r="D68" s="2">
        <v>0</v>
      </c>
      <c r="E68" s="2">
        <v>0</v>
      </c>
      <c r="F68" s="2">
        <v>0</v>
      </c>
      <c r="G68" s="2">
        <v>0</v>
      </c>
      <c r="H68" s="2">
        <v>802</v>
      </c>
      <c r="I68" s="2">
        <v>482</v>
      </c>
      <c r="J68" s="2">
        <v>0</v>
      </c>
      <c r="K68" s="2">
        <v>0</v>
      </c>
      <c r="L68" s="2">
        <v>12498.98</v>
      </c>
      <c r="M68" s="2">
        <v>1271.8800000000001</v>
      </c>
      <c r="N68" s="2">
        <v>1297.2</v>
      </c>
      <c r="O68" s="2">
        <v>1111.9000000000001</v>
      </c>
      <c r="P68" s="2">
        <v>3680.98</v>
      </c>
      <c r="Q68" s="2">
        <v>8818</v>
      </c>
    </row>
    <row r="69" spans="1:17" x14ac:dyDescent="0.25">
      <c r="A69" s="4" t="s">
        <v>496</v>
      </c>
      <c r="B69" s="20" t="s">
        <v>497</v>
      </c>
      <c r="C69" s="2">
        <v>10954.2</v>
      </c>
      <c r="D69" s="2">
        <v>0</v>
      </c>
      <c r="E69" s="2">
        <v>0</v>
      </c>
      <c r="F69" s="2">
        <v>200</v>
      </c>
      <c r="G69" s="2">
        <v>0</v>
      </c>
      <c r="H69" s="2">
        <v>784</v>
      </c>
      <c r="I69" s="2">
        <v>482</v>
      </c>
      <c r="J69" s="2">
        <v>0</v>
      </c>
      <c r="K69" s="2">
        <v>0</v>
      </c>
      <c r="L69" s="2">
        <v>12420.2</v>
      </c>
      <c r="M69" s="2">
        <v>1257.76</v>
      </c>
      <c r="N69" s="2">
        <v>1259.74</v>
      </c>
      <c r="O69" s="2">
        <v>1273.7</v>
      </c>
      <c r="P69" s="2">
        <v>3791.2</v>
      </c>
      <c r="Q69" s="2">
        <v>8629</v>
      </c>
    </row>
    <row r="70" spans="1:17" x14ac:dyDescent="0.25">
      <c r="A70" s="4" t="s">
        <v>113</v>
      </c>
      <c r="B70" s="20" t="s">
        <v>114</v>
      </c>
      <c r="C70" s="2">
        <v>11668.8</v>
      </c>
      <c r="D70" s="2">
        <v>243.1</v>
      </c>
      <c r="E70" s="2">
        <v>0</v>
      </c>
      <c r="F70" s="2">
        <v>0</v>
      </c>
      <c r="G70" s="2">
        <v>0</v>
      </c>
      <c r="H70" s="2">
        <v>941</v>
      </c>
      <c r="I70" s="2">
        <v>645</v>
      </c>
      <c r="J70" s="2">
        <v>0</v>
      </c>
      <c r="K70" s="2">
        <v>0</v>
      </c>
      <c r="L70" s="2">
        <v>13497.9</v>
      </c>
      <c r="M70" s="2">
        <v>1460.95</v>
      </c>
      <c r="N70" s="2">
        <v>1341.92</v>
      </c>
      <c r="O70" s="2">
        <v>1668.03</v>
      </c>
      <c r="P70" s="2">
        <v>4470.8999999999996</v>
      </c>
      <c r="Q70" s="2">
        <v>9027</v>
      </c>
    </row>
    <row r="71" spans="1:17" x14ac:dyDescent="0.25">
      <c r="A71" s="4" t="s">
        <v>506</v>
      </c>
      <c r="B71" s="20" t="s">
        <v>507</v>
      </c>
      <c r="C71" s="2">
        <v>10953.9</v>
      </c>
      <c r="D71" s="2">
        <v>0</v>
      </c>
      <c r="E71" s="2">
        <v>0</v>
      </c>
      <c r="F71" s="2">
        <v>0</v>
      </c>
      <c r="G71" s="2">
        <v>0</v>
      </c>
      <c r="H71" s="2">
        <v>784</v>
      </c>
      <c r="I71" s="2">
        <v>499</v>
      </c>
      <c r="J71" s="2">
        <v>0</v>
      </c>
      <c r="K71" s="2">
        <v>0</v>
      </c>
      <c r="L71" s="2">
        <v>12164.63</v>
      </c>
      <c r="M71" s="2">
        <v>1211.97</v>
      </c>
      <c r="N71" s="2">
        <v>1257.76</v>
      </c>
      <c r="O71" s="2">
        <v>0.01</v>
      </c>
      <c r="P71" s="2">
        <v>2490.13</v>
      </c>
      <c r="Q71" s="2">
        <v>9674.5</v>
      </c>
    </row>
    <row r="72" spans="1:17" x14ac:dyDescent="0.25">
      <c r="A72" s="11" t="s">
        <v>538</v>
      </c>
      <c r="B72" s="26"/>
      <c r="C72" s="26" t="s">
        <v>39</v>
      </c>
      <c r="D72" s="26" t="s">
        <v>39</v>
      </c>
      <c r="E72" s="26" t="s">
        <v>39</v>
      </c>
      <c r="F72" s="26" t="s">
        <v>39</v>
      </c>
      <c r="G72" s="26" t="s">
        <v>39</v>
      </c>
      <c r="H72" s="26" t="s">
        <v>39</v>
      </c>
      <c r="I72" s="26" t="s">
        <v>39</v>
      </c>
      <c r="J72" s="26" t="s">
        <v>39</v>
      </c>
      <c r="K72" s="2">
        <v>0</v>
      </c>
      <c r="L72" s="26" t="s">
        <v>39</v>
      </c>
      <c r="M72" s="26" t="s">
        <v>39</v>
      </c>
      <c r="N72" s="26" t="s">
        <v>39</v>
      </c>
      <c r="O72" s="2">
        <v>0</v>
      </c>
      <c r="P72" s="26" t="s">
        <v>39</v>
      </c>
      <c r="Q72" s="26" t="s">
        <v>39</v>
      </c>
    </row>
    <row r="73" spans="1:17" x14ac:dyDescent="0.25">
      <c r="A73" s="4"/>
      <c r="B73" s="20"/>
      <c r="C73" s="20"/>
      <c r="D73" s="20"/>
      <c r="E73" s="20"/>
      <c r="F73" s="20"/>
      <c r="G73" s="20"/>
      <c r="H73" s="20"/>
      <c r="I73" s="20"/>
      <c r="J73" s="20"/>
      <c r="K73" s="2">
        <v>0</v>
      </c>
      <c r="L73" s="20"/>
      <c r="M73" s="20"/>
      <c r="N73" s="20"/>
      <c r="O73" s="2">
        <v>0</v>
      </c>
      <c r="P73" s="20"/>
      <c r="Q73" s="20"/>
    </row>
    <row r="74" spans="1:17" x14ac:dyDescent="0.25">
      <c r="A74" s="10" t="s">
        <v>125</v>
      </c>
      <c r="B74" s="20"/>
      <c r="C74" s="20"/>
      <c r="D74" s="20"/>
      <c r="E74" s="20"/>
      <c r="F74" s="20"/>
      <c r="G74" s="20"/>
      <c r="H74" s="20"/>
      <c r="I74" s="20"/>
      <c r="J74" s="20"/>
      <c r="K74" s="2">
        <v>0</v>
      </c>
      <c r="L74" s="20"/>
      <c r="M74" s="20"/>
      <c r="N74" s="20"/>
      <c r="O74" s="2">
        <v>0</v>
      </c>
      <c r="P74" s="20"/>
      <c r="Q74" s="20"/>
    </row>
    <row r="75" spans="1:17" x14ac:dyDescent="0.25">
      <c r="A75" s="4" t="s">
        <v>126</v>
      </c>
      <c r="B75" s="20" t="s">
        <v>127</v>
      </c>
      <c r="C75" s="2">
        <v>10953.9</v>
      </c>
      <c r="D75" s="2">
        <v>0</v>
      </c>
      <c r="E75" s="2">
        <v>0</v>
      </c>
      <c r="F75" s="2">
        <v>400</v>
      </c>
      <c r="G75" s="2">
        <v>0</v>
      </c>
      <c r="H75" s="2">
        <v>784</v>
      </c>
      <c r="I75" s="2">
        <v>499</v>
      </c>
      <c r="J75" s="2">
        <v>708.5</v>
      </c>
      <c r="K75" s="2">
        <v>0</v>
      </c>
      <c r="L75" s="2">
        <v>13345.4</v>
      </c>
      <c r="M75" s="2">
        <v>1428.38</v>
      </c>
      <c r="N75" s="2">
        <v>1259.7</v>
      </c>
      <c r="O75" s="2">
        <v>-0.18</v>
      </c>
      <c r="P75" s="2">
        <v>2687.9</v>
      </c>
      <c r="Q75" s="2">
        <v>10657.5</v>
      </c>
    </row>
    <row r="76" spans="1:17" x14ac:dyDescent="0.25">
      <c r="A76" s="4" t="s">
        <v>128</v>
      </c>
      <c r="B76" s="20" t="s">
        <v>129</v>
      </c>
      <c r="C76" s="2">
        <v>12185.1</v>
      </c>
      <c r="D76" s="2">
        <v>0</v>
      </c>
      <c r="E76" s="2">
        <v>0</v>
      </c>
      <c r="F76" s="2">
        <v>200</v>
      </c>
      <c r="G76" s="2">
        <v>0</v>
      </c>
      <c r="H76" s="2">
        <v>784</v>
      </c>
      <c r="I76" s="2">
        <v>499</v>
      </c>
      <c r="J76" s="2">
        <v>708.5</v>
      </c>
      <c r="K76" s="2">
        <v>0</v>
      </c>
      <c r="L76" s="2">
        <v>14376.6</v>
      </c>
      <c r="M76" s="2">
        <v>1648.64</v>
      </c>
      <c r="N76" s="2">
        <v>1401.3</v>
      </c>
      <c r="O76" s="2">
        <v>0.16</v>
      </c>
      <c r="P76" s="2">
        <v>3050.1</v>
      </c>
      <c r="Q76" s="2">
        <v>11326.5</v>
      </c>
    </row>
    <row r="77" spans="1:17" x14ac:dyDescent="0.25">
      <c r="A77" s="4" t="s">
        <v>130</v>
      </c>
      <c r="B77" s="20" t="s">
        <v>131</v>
      </c>
      <c r="C77" s="2">
        <v>10953.9</v>
      </c>
      <c r="D77" s="2">
        <v>0</v>
      </c>
      <c r="E77" s="2">
        <v>0</v>
      </c>
      <c r="F77" s="2">
        <v>200</v>
      </c>
      <c r="G77" s="2">
        <v>0</v>
      </c>
      <c r="H77" s="2">
        <v>784</v>
      </c>
      <c r="I77" s="2">
        <v>499</v>
      </c>
      <c r="J77" s="2">
        <v>0</v>
      </c>
      <c r="K77" s="2">
        <v>0</v>
      </c>
      <c r="L77" s="2">
        <v>12421.69</v>
      </c>
      <c r="M77" s="2">
        <v>1258.03</v>
      </c>
      <c r="N77" s="2">
        <v>1259.7</v>
      </c>
      <c r="O77" s="2">
        <v>-0.04</v>
      </c>
      <c r="P77" s="2">
        <v>2517.69</v>
      </c>
      <c r="Q77" s="2">
        <v>9904</v>
      </c>
    </row>
    <row r="78" spans="1:17" x14ac:dyDescent="0.25">
      <c r="A78" s="4" t="s">
        <v>132</v>
      </c>
      <c r="B78" s="20" t="s">
        <v>133</v>
      </c>
      <c r="C78" s="2">
        <v>10953.9</v>
      </c>
      <c r="D78" s="2">
        <v>0</v>
      </c>
      <c r="E78" s="2">
        <v>0</v>
      </c>
      <c r="F78" s="2">
        <v>0</v>
      </c>
      <c r="G78" s="2">
        <v>0</v>
      </c>
      <c r="H78" s="2">
        <v>784</v>
      </c>
      <c r="I78" s="2">
        <v>499</v>
      </c>
      <c r="J78" s="2">
        <v>0</v>
      </c>
      <c r="K78" s="2">
        <v>0</v>
      </c>
      <c r="L78" s="2">
        <v>12190.24</v>
      </c>
      <c r="M78" s="2">
        <v>1216.56</v>
      </c>
      <c r="N78" s="2">
        <v>1259.7</v>
      </c>
      <c r="O78" s="2">
        <v>-0.02</v>
      </c>
      <c r="P78" s="2">
        <v>2476.2399999999998</v>
      </c>
      <c r="Q78" s="2">
        <v>9714</v>
      </c>
    </row>
    <row r="79" spans="1:17" x14ac:dyDescent="0.25">
      <c r="A79" s="4" t="s">
        <v>134</v>
      </c>
      <c r="B79" s="20" t="s">
        <v>135</v>
      </c>
      <c r="C79" s="2">
        <v>10953.9</v>
      </c>
      <c r="D79" s="2">
        <v>0</v>
      </c>
      <c r="E79" s="2">
        <v>0</v>
      </c>
      <c r="F79" s="2">
        <v>0</v>
      </c>
      <c r="G79" s="2">
        <v>0</v>
      </c>
      <c r="H79" s="2">
        <v>784</v>
      </c>
      <c r="I79" s="2">
        <v>499</v>
      </c>
      <c r="J79" s="2">
        <v>0</v>
      </c>
      <c r="K79" s="2">
        <v>0</v>
      </c>
      <c r="L79" s="2">
        <v>12236.9</v>
      </c>
      <c r="M79" s="2">
        <v>1224.92</v>
      </c>
      <c r="N79" s="2">
        <v>1259.7</v>
      </c>
      <c r="O79" s="2">
        <v>0.28000000000000003</v>
      </c>
      <c r="P79" s="2">
        <v>2484.9</v>
      </c>
      <c r="Q79" s="2">
        <v>9752</v>
      </c>
    </row>
    <row r="80" spans="1:17" x14ac:dyDescent="0.25">
      <c r="A80" s="11" t="s">
        <v>538</v>
      </c>
      <c r="B80" s="26"/>
      <c r="C80" s="26" t="s">
        <v>39</v>
      </c>
      <c r="D80" s="26" t="s">
        <v>39</v>
      </c>
      <c r="E80" s="26" t="s">
        <v>39</v>
      </c>
      <c r="F80" s="26" t="s">
        <v>39</v>
      </c>
      <c r="G80" s="26" t="s">
        <v>39</v>
      </c>
      <c r="H80" s="26" t="s">
        <v>39</v>
      </c>
      <c r="I80" s="26" t="s">
        <v>39</v>
      </c>
      <c r="J80" s="26" t="s">
        <v>39</v>
      </c>
      <c r="K80" s="2">
        <v>0</v>
      </c>
      <c r="L80" s="26" t="s">
        <v>39</v>
      </c>
      <c r="M80" s="26" t="s">
        <v>39</v>
      </c>
      <c r="N80" s="26" t="s">
        <v>39</v>
      </c>
      <c r="O80" s="2">
        <v>0</v>
      </c>
      <c r="P80" s="26" t="s">
        <v>39</v>
      </c>
      <c r="Q80" s="26" t="s">
        <v>39</v>
      </c>
    </row>
    <row r="81" spans="1:17" x14ac:dyDescent="0.25">
      <c r="A81" s="4"/>
      <c r="B81" s="20"/>
      <c r="C81" s="20"/>
      <c r="D81" s="20"/>
      <c r="E81" s="20"/>
      <c r="F81" s="20"/>
      <c r="G81" s="20"/>
      <c r="H81" s="20"/>
      <c r="I81" s="20"/>
      <c r="J81" s="20"/>
      <c r="K81" s="2">
        <v>0</v>
      </c>
      <c r="L81" s="20"/>
      <c r="M81" s="20"/>
      <c r="N81" s="20"/>
      <c r="O81" s="2">
        <v>0</v>
      </c>
      <c r="P81" s="20"/>
      <c r="Q81" s="20"/>
    </row>
    <row r="82" spans="1:17" x14ac:dyDescent="0.25">
      <c r="A82" s="10" t="s">
        <v>138</v>
      </c>
      <c r="B82" s="20"/>
      <c r="C82" s="20"/>
      <c r="D82" s="20"/>
      <c r="E82" s="20"/>
      <c r="F82" s="20"/>
      <c r="G82" s="20"/>
      <c r="H82" s="20"/>
      <c r="I82" s="20"/>
      <c r="J82" s="20"/>
      <c r="K82" s="2">
        <v>0</v>
      </c>
      <c r="L82" s="20"/>
      <c r="M82" s="20"/>
      <c r="N82" s="20"/>
      <c r="O82" s="2">
        <v>0</v>
      </c>
      <c r="P82" s="20"/>
      <c r="Q82" s="20"/>
    </row>
    <row r="83" spans="1:17" x14ac:dyDescent="0.25">
      <c r="A83" s="4" t="s">
        <v>498</v>
      </c>
      <c r="B83" s="20" t="s">
        <v>499</v>
      </c>
      <c r="C83" s="2">
        <v>12185</v>
      </c>
      <c r="D83" s="2">
        <v>0</v>
      </c>
      <c r="E83" s="2">
        <v>0</v>
      </c>
      <c r="F83" s="2">
        <v>200</v>
      </c>
      <c r="G83" s="2">
        <v>0</v>
      </c>
      <c r="H83" s="2">
        <v>846</v>
      </c>
      <c r="I83" s="2">
        <v>528</v>
      </c>
      <c r="J83" s="2">
        <v>739.32</v>
      </c>
      <c r="K83" s="2">
        <v>0</v>
      </c>
      <c r="L83" s="2">
        <v>14069.42</v>
      </c>
      <c r="M83" s="2">
        <v>1583.02</v>
      </c>
      <c r="N83" s="2">
        <v>1351.98</v>
      </c>
      <c r="O83" s="2">
        <v>-0.08</v>
      </c>
      <c r="P83" s="2">
        <v>2934.92</v>
      </c>
      <c r="Q83" s="2">
        <v>11134.5</v>
      </c>
    </row>
    <row r="84" spans="1:17" x14ac:dyDescent="0.25">
      <c r="A84" s="4" t="s">
        <v>139</v>
      </c>
      <c r="B84" s="20" t="s">
        <v>140</v>
      </c>
      <c r="C84" s="2">
        <v>10953.9</v>
      </c>
      <c r="D84" s="2">
        <v>0</v>
      </c>
      <c r="E84" s="2">
        <v>0</v>
      </c>
      <c r="F84" s="2">
        <v>0</v>
      </c>
      <c r="G84" s="2">
        <v>0</v>
      </c>
      <c r="H84" s="2">
        <v>784</v>
      </c>
      <c r="I84" s="2">
        <v>499</v>
      </c>
      <c r="J84" s="2">
        <v>708.5</v>
      </c>
      <c r="K84" s="2">
        <v>0</v>
      </c>
      <c r="L84" s="2">
        <v>12867.3</v>
      </c>
      <c r="M84" s="2">
        <v>1337.88</v>
      </c>
      <c r="N84" s="2">
        <v>1259.7</v>
      </c>
      <c r="O84" s="2">
        <v>0.22</v>
      </c>
      <c r="P84" s="2">
        <v>2597.8000000000002</v>
      </c>
      <c r="Q84" s="2">
        <v>10269.5</v>
      </c>
    </row>
    <row r="85" spans="1:17" x14ac:dyDescent="0.25">
      <c r="A85" s="4" t="s">
        <v>141</v>
      </c>
      <c r="B85" s="20" t="s">
        <v>142</v>
      </c>
      <c r="C85" s="2">
        <v>10953.9</v>
      </c>
      <c r="D85" s="2">
        <v>0</v>
      </c>
      <c r="E85" s="2">
        <v>0</v>
      </c>
      <c r="F85" s="2">
        <v>0</v>
      </c>
      <c r="G85" s="2">
        <v>0</v>
      </c>
      <c r="H85" s="2">
        <v>784</v>
      </c>
      <c r="I85" s="2">
        <v>499</v>
      </c>
      <c r="J85" s="2">
        <v>0</v>
      </c>
      <c r="K85" s="2">
        <v>0</v>
      </c>
      <c r="L85" s="2">
        <v>11821.05</v>
      </c>
      <c r="M85" s="2">
        <v>1150.4000000000001</v>
      </c>
      <c r="N85" s="2">
        <v>1259.7</v>
      </c>
      <c r="O85" s="2">
        <v>-0.05</v>
      </c>
      <c r="P85" s="2">
        <v>2410.0500000000002</v>
      </c>
      <c r="Q85" s="2">
        <v>9411</v>
      </c>
    </row>
    <row r="86" spans="1:17" x14ac:dyDescent="0.25">
      <c r="A86" s="4" t="s">
        <v>438</v>
      </c>
      <c r="B86" s="20" t="s">
        <v>439</v>
      </c>
      <c r="C86" s="2">
        <v>10953.9</v>
      </c>
      <c r="D86" s="2">
        <v>0</v>
      </c>
      <c r="E86" s="2">
        <v>0</v>
      </c>
      <c r="F86" s="2">
        <v>200</v>
      </c>
      <c r="G86" s="2">
        <v>0</v>
      </c>
      <c r="H86" s="2">
        <v>784</v>
      </c>
      <c r="I86" s="2">
        <v>499</v>
      </c>
      <c r="J86" s="2">
        <v>0</v>
      </c>
      <c r="K86" s="2">
        <v>0</v>
      </c>
      <c r="L86" s="2">
        <v>12424.73</v>
      </c>
      <c r="M86" s="2">
        <v>1258.58</v>
      </c>
      <c r="N86" s="2">
        <v>1259.7</v>
      </c>
      <c r="O86" s="2">
        <v>2112.4500000000003</v>
      </c>
      <c r="P86" s="2">
        <v>4630.7299999999996</v>
      </c>
      <c r="Q86" s="2">
        <v>7794</v>
      </c>
    </row>
    <row r="87" spans="1:17" x14ac:dyDescent="0.25">
      <c r="A87" s="4" t="s">
        <v>508</v>
      </c>
      <c r="B87" s="20" t="s">
        <v>509</v>
      </c>
      <c r="C87" s="2">
        <v>12185</v>
      </c>
      <c r="D87" s="2">
        <v>0</v>
      </c>
      <c r="E87" s="2">
        <v>0</v>
      </c>
      <c r="F87" s="2">
        <v>0</v>
      </c>
      <c r="G87" s="2">
        <v>0</v>
      </c>
      <c r="H87" s="2">
        <v>846</v>
      </c>
      <c r="I87" s="2">
        <v>528</v>
      </c>
      <c r="J87" s="2">
        <v>0</v>
      </c>
      <c r="K87" s="2">
        <v>0</v>
      </c>
      <c r="L87" s="2">
        <v>13117.85</v>
      </c>
      <c r="M87" s="2">
        <v>1382.78</v>
      </c>
      <c r="N87" s="2">
        <v>1351.98</v>
      </c>
      <c r="O87" s="2">
        <v>2800.09</v>
      </c>
      <c r="P87" s="2">
        <v>5534.85</v>
      </c>
      <c r="Q87" s="2">
        <v>7583</v>
      </c>
    </row>
    <row r="88" spans="1:17" x14ac:dyDescent="0.25">
      <c r="A88" s="4" t="s">
        <v>143</v>
      </c>
      <c r="B88" s="20" t="s">
        <v>144</v>
      </c>
      <c r="C88" s="2">
        <v>10953.9</v>
      </c>
      <c r="D88" s="2">
        <v>0</v>
      </c>
      <c r="E88" s="2">
        <v>0</v>
      </c>
      <c r="F88" s="2">
        <v>0</v>
      </c>
      <c r="G88" s="2">
        <v>0</v>
      </c>
      <c r="H88" s="2">
        <v>784</v>
      </c>
      <c r="I88" s="2">
        <v>499</v>
      </c>
      <c r="J88" s="2">
        <v>0</v>
      </c>
      <c r="K88" s="2">
        <v>0</v>
      </c>
      <c r="L88" s="2">
        <v>12236.9</v>
      </c>
      <c r="M88" s="2">
        <v>1224.92</v>
      </c>
      <c r="N88" s="2">
        <v>1259.7</v>
      </c>
      <c r="O88" s="2">
        <v>-0.22</v>
      </c>
      <c r="P88" s="2">
        <v>2484.4</v>
      </c>
      <c r="Q88" s="2">
        <v>9752.5</v>
      </c>
    </row>
    <row r="89" spans="1:17" x14ac:dyDescent="0.25">
      <c r="A89" s="4" t="s">
        <v>145</v>
      </c>
      <c r="B89" s="20" t="s">
        <v>146</v>
      </c>
      <c r="C89" s="2">
        <v>10953.9</v>
      </c>
      <c r="D89" s="2">
        <v>0</v>
      </c>
      <c r="E89" s="2">
        <v>0</v>
      </c>
      <c r="F89" s="2">
        <v>400</v>
      </c>
      <c r="G89" s="2">
        <v>0</v>
      </c>
      <c r="H89" s="2">
        <v>784</v>
      </c>
      <c r="I89" s="2">
        <v>499</v>
      </c>
      <c r="J89" s="2">
        <v>0</v>
      </c>
      <c r="K89" s="2">
        <v>0</v>
      </c>
      <c r="L89" s="2">
        <v>12636.9</v>
      </c>
      <c r="M89" s="2">
        <v>1296.5999999999999</v>
      </c>
      <c r="N89" s="2">
        <v>1259.7</v>
      </c>
      <c r="O89" s="2">
        <v>-0.4</v>
      </c>
      <c r="P89" s="2">
        <v>2555.9</v>
      </c>
      <c r="Q89" s="2">
        <v>10081</v>
      </c>
    </row>
    <row r="90" spans="1:17" x14ac:dyDescent="0.25">
      <c r="A90" s="4" t="s">
        <v>147</v>
      </c>
      <c r="B90" s="20" t="s">
        <v>148</v>
      </c>
      <c r="C90" s="2">
        <v>10953.9</v>
      </c>
      <c r="D90" s="2">
        <v>0</v>
      </c>
      <c r="E90" s="2">
        <v>0</v>
      </c>
      <c r="F90" s="2">
        <v>400</v>
      </c>
      <c r="G90" s="2">
        <v>0</v>
      </c>
      <c r="H90" s="2">
        <v>784</v>
      </c>
      <c r="I90" s="2">
        <v>499</v>
      </c>
      <c r="J90" s="2">
        <v>0</v>
      </c>
      <c r="K90" s="2">
        <v>0</v>
      </c>
      <c r="L90" s="2">
        <v>12636.9</v>
      </c>
      <c r="M90" s="2">
        <v>1296.5999999999999</v>
      </c>
      <c r="N90" s="2">
        <v>1259.7</v>
      </c>
      <c r="O90" s="2">
        <v>1566.1</v>
      </c>
      <c r="P90" s="2">
        <v>4122.3999999999996</v>
      </c>
      <c r="Q90" s="2">
        <v>8514.5</v>
      </c>
    </row>
    <row r="91" spans="1:17" x14ac:dyDescent="0.25">
      <c r="A91" s="4" t="s">
        <v>149</v>
      </c>
      <c r="B91" s="20" t="s">
        <v>150</v>
      </c>
      <c r="C91" s="2">
        <v>10953.9</v>
      </c>
      <c r="D91" s="2">
        <v>0</v>
      </c>
      <c r="E91" s="2">
        <v>0</v>
      </c>
      <c r="F91" s="2">
        <v>400</v>
      </c>
      <c r="G91" s="2">
        <v>0</v>
      </c>
      <c r="H91" s="2">
        <v>784</v>
      </c>
      <c r="I91" s="2">
        <v>499</v>
      </c>
      <c r="J91" s="2">
        <v>0</v>
      </c>
      <c r="K91" s="2">
        <v>0</v>
      </c>
      <c r="L91" s="2">
        <v>12636.9</v>
      </c>
      <c r="M91" s="2">
        <v>1296.5999999999999</v>
      </c>
      <c r="N91" s="2">
        <v>1259.7</v>
      </c>
      <c r="O91" s="2">
        <v>0.1</v>
      </c>
      <c r="P91" s="2">
        <v>2556.4</v>
      </c>
      <c r="Q91" s="2">
        <v>10080.5</v>
      </c>
    </row>
    <row r="92" spans="1:17" x14ac:dyDescent="0.25">
      <c r="A92" s="4" t="s">
        <v>151</v>
      </c>
      <c r="B92" s="20" t="s">
        <v>152</v>
      </c>
      <c r="C92" s="2">
        <v>10953.9</v>
      </c>
      <c r="D92" s="2">
        <v>0</v>
      </c>
      <c r="E92" s="2">
        <v>0</v>
      </c>
      <c r="F92" s="2">
        <v>0</v>
      </c>
      <c r="G92" s="2">
        <v>0</v>
      </c>
      <c r="H92" s="2">
        <v>784</v>
      </c>
      <c r="I92" s="2">
        <v>499</v>
      </c>
      <c r="J92" s="2">
        <v>0</v>
      </c>
      <c r="K92" s="2">
        <v>0</v>
      </c>
      <c r="L92" s="2">
        <v>12236.9</v>
      </c>
      <c r="M92" s="2">
        <v>1224.92</v>
      </c>
      <c r="N92" s="2">
        <v>1259.7</v>
      </c>
      <c r="O92" s="2">
        <v>0.28000000000000003</v>
      </c>
      <c r="P92" s="2">
        <v>2484.9</v>
      </c>
      <c r="Q92" s="2">
        <v>9752</v>
      </c>
    </row>
    <row r="93" spans="1:17" x14ac:dyDescent="0.25">
      <c r="A93" s="11" t="s">
        <v>538</v>
      </c>
      <c r="B93" s="26"/>
      <c r="C93" s="26" t="s">
        <v>39</v>
      </c>
      <c r="D93" s="26" t="s">
        <v>39</v>
      </c>
      <c r="E93" s="26" t="s">
        <v>39</v>
      </c>
      <c r="F93" s="26" t="s">
        <v>39</v>
      </c>
      <c r="G93" s="26" t="s">
        <v>39</v>
      </c>
      <c r="H93" s="26" t="s">
        <v>39</v>
      </c>
      <c r="I93" s="26" t="s">
        <v>39</v>
      </c>
      <c r="J93" s="26" t="s">
        <v>39</v>
      </c>
      <c r="K93" s="2">
        <v>0</v>
      </c>
      <c r="L93" s="26" t="s">
        <v>39</v>
      </c>
      <c r="M93" s="26" t="s">
        <v>39</v>
      </c>
      <c r="N93" s="26" t="s">
        <v>39</v>
      </c>
      <c r="O93" s="2">
        <v>0</v>
      </c>
      <c r="P93" s="26" t="s">
        <v>39</v>
      </c>
      <c r="Q93" s="26" t="s">
        <v>39</v>
      </c>
    </row>
    <row r="94" spans="1:17" x14ac:dyDescent="0.25">
      <c r="A94" s="4"/>
      <c r="B94" s="20"/>
      <c r="C94" s="20"/>
      <c r="D94" s="20"/>
      <c r="E94" s="20"/>
      <c r="F94" s="20"/>
      <c r="G94" s="20"/>
      <c r="H94" s="20"/>
      <c r="I94" s="20"/>
      <c r="J94" s="20"/>
      <c r="K94" s="2">
        <v>0</v>
      </c>
      <c r="L94" s="20"/>
      <c r="M94" s="20"/>
      <c r="N94" s="20"/>
      <c r="O94" s="2">
        <v>0</v>
      </c>
      <c r="P94" s="20"/>
      <c r="Q94" s="20"/>
    </row>
    <row r="95" spans="1:17" x14ac:dyDescent="0.25">
      <c r="A95" s="10" t="s">
        <v>157</v>
      </c>
      <c r="B95" s="20"/>
      <c r="C95" s="20"/>
      <c r="D95" s="20"/>
      <c r="E95" s="20"/>
      <c r="F95" s="20"/>
      <c r="G95" s="20"/>
      <c r="H95" s="20"/>
      <c r="I95" s="20"/>
      <c r="J95" s="20"/>
      <c r="K95" s="2">
        <v>0</v>
      </c>
      <c r="L95" s="20"/>
      <c r="M95" s="20"/>
      <c r="N95" s="20"/>
      <c r="O95" s="2">
        <v>0</v>
      </c>
      <c r="P95" s="20"/>
      <c r="Q95" s="20"/>
    </row>
    <row r="96" spans="1:17" x14ac:dyDescent="0.25">
      <c r="A96" s="4" t="s">
        <v>550</v>
      </c>
      <c r="B96" s="20" t="s">
        <v>551</v>
      </c>
      <c r="C96" s="13">
        <v>11669.1</v>
      </c>
      <c r="D96" s="2">
        <v>0</v>
      </c>
      <c r="E96" s="2">
        <v>0</v>
      </c>
      <c r="F96" s="2">
        <v>400</v>
      </c>
      <c r="G96" s="2">
        <v>0</v>
      </c>
      <c r="H96" s="2">
        <v>788</v>
      </c>
      <c r="I96" s="2">
        <v>468</v>
      </c>
      <c r="J96" s="2">
        <v>850.2</v>
      </c>
      <c r="K96" s="2">
        <v>0</v>
      </c>
      <c r="L96" s="2">
        <v>14175.3</v>
      </c>
      <c r="M96" s="2">
        <v>1605.64</v>
      </c>
      <c r="N96" s="2">
        <v>1341.96</v>
      </c>
      <c r="O96" s="2">
        <v>3226.7</v>
      </c>
      <c r="P96" s="2">
        <v>6174.3</v>
      </c>
      <c r="Q96" s="2">
        <v>8001</v>
      </c>
    </row>
    <row r="97" spans="1:17" x14ac:dyDescent="0.25">
      <c r="A97" s="4" t="s">
        <v>158</v>
      </c>
      <c r="B97" s="20" t="s">
        <v>159</v>
      </c>
      <c r="C97" s="13">
        <v>14052.6</v>
      </c>
      <c r="D97" s="2">
        <v>0</v>
      </c>
      <c r="E97" s="2">
        <v>0</v>
      </c>
      <c r="F97" s="2">
        <v>200</v>
      </c>
      <c r="G97" s="2">
        <v>0</v>
      </c>
      <c r="H97" s="2">
        <v>991</v>
      </c>
      <c r="I97" s="2">
        <v>603</v>
      </c>
      <c r="J97" s="2">
        <v>850.2</v>
      </c>
      <c r="K97" s="2">
        <v>0</v>
      </c>
      <c r="L97" s="2">
        <v>16696.8</v>
      </c>
      <c r="M97" s="2">
        <v>2144.2399999999998</v>
      </c>
      <c r="N97" s="2">
        <v>1616.06</v>
      </c>
      <c r="O97" s="2">
        <v>0</v>
      </c>
      <c r="P97" s="2">
        <v>3760.3</v>
      </c>
      <c r="Q97" s="2">
        <v>12936.5</v>
      </c>
    </row>
    <row r="98" spans="1:17" x14ac:dyDescent="0.25">
      <c r="A98" s="4" t="s">
        <v>160</v>
      </c>
      <c r="B98" s="20" t="s">
        <v>161</v>
      </c>
      <c r="C98" s="13">
        <v>12197.1</v>
      </c>
      <c r="D98" s="2">
        <v>0</v>
      </c>
      <c r="E98" s="2">
        <v>0</v>
      </c>
      <c r="F98" s="2">
        <v>200</v>
      </c>
      <c r="G98" s="2">
        <v>0</v>
      </c>
      <c r="H98" s="2">
        <v>815</v>
      </c>
      <c r="I98" s="2">
        <v>496</v>
      </c>
      <c r="J98" s="2">
        <v>566.79999999999995</v>
      </c>
      <c r="K98" s="2">
        <v>0</v>
      </c>
      <c r="L98" s="2">
        <v>14274.9</v>
      </c>
      <c r="M98" s="2">
        <v>1626.92</v>
      </c>
      <c r="N98" s="2">
        <v>1402.66</v>
      </c>
      <c r="O98" s="2">
        <v>8560.82</v>
      </c>
      <c r="P98" s="2">
        <v>11590.4</v>
      </c>
      <c r="Q98" s="2">
        <v>2684.5</v>
      </c>
    </row>
    <row r="99" spans="1:17" x14ac:dyDescent="0.25">
      <c r="A99" s="4" t="s">
        <v>162</v>
      </c>
      <c r="B99" s="20" t="s">
        <v>163</v>
      </c>
      <c r="C99" s="13">
        <v>10907.1</v>
      </c>
      <c r="D99" s="2">
        <v>0</v>
      </c>
      <c r="E99" s="2">
        <v>0</v>
      </c>
      <c r="F99" s="2">
        <v>400</v>
      </c>
      <c r="G99" s="2">
        <v>0</v>
      </c>
      <c r="H99" s="2">
        <v>717</v>
      </c>
      <c r="I99" s="2">
        <v>447</v>
      </c>
      <c r="J99" s="2">
        <v>708.5</v>
      </c>
      <c r="K99" s="2">
        <v>0</v>
      </c>
      <c r="L99" s="2">
        <v>13179.6</v>
      </c>
      <c r="M99" s="2">
        <v>1393.84</v>
      </c>
      <c r="N99" s="2">
        <v>1254.32</v>
      </c>
      <c r="O99" s="2">
        <v>4746.9399999999996</v>
      </c>
      <c r="P99" s="2">
        <v>7395.1</v>
      </c>
      <c r="Q99" s="2">
        <v>5784.5</v>
      </c>
    </row>
    <row r="100" spans="1:17" x14ac:dyDescent="0.25">
      <c r="A100" s="4" t="s">
        <v>534</v>
      </c>
      <c r="B100" s="20" t="s">
        <v>535</v>
      </c>
      <c r="C100" s="13">
        <v>12197.1</v>
      </c>
      <c r="D100" s="2">
        <v>0</v>
      </c>
      <c r="E100" s="2">
        <v>0</v>
      </c>
      <c r="F100" s="2">
        <v>0</v>
      </c>
      <c r="G100" s="2">
        <v>0</v>
      </c>
      <c r="H100" s="2">
        <v>815</v>
      </c>
      <c r="I100" s="2">
        <v>496</v>
      </c>
      <c r="J100" s="2">
        <v>708.5</v>
      </c>
      <c r="K100" s="2">
        <v>0</v>
      </c>
      <c r="L100" s="2">
        <v>14216.6</v>
      </c>
      <c r="M100" s="2">
        <v>1614.46</v>
      </c>
      <c r="N100" s="2">
        <v>1402.68</v>
      </c>
      <c r="O100" s="2">
        <v>9068.9599999999991</v>
      </c>
      <c r="P100" s="2">
        <v>12086.1</v>
      </c>
      <c r="Q100" s="2">
        <v>2130.5</v>
      </c>
    </row>
    <row r="101" spans="1:17" x14ac:dyDescent="0.25">
      <c r="A101" s="4" t="s">
        <v>164</v>
      </c>
      <c r="B101" s="20" t="s">
        <v>165</v>
      </c>
      <c r="C101" s="13">
        <v>11279.1</v>
      </c>
      <c r="D101" s="2">
        <v>0</v>
      </c>
      <c r="E101" s="2">
        <v>0</v>
      </c>
      <c r="F101" s="2">
        <v>400</v>
      </c>
      <c r="G101" s="2">
        <v>0</v>
      </c>
      <c r="H101" s="2">
        <v>737</v>
      </c>
      <c r="I101" s="2">
        <v>455</v>
      </c>
      <c r="J101" s="2">
        <v>566.79999999999995</v>
      </c>
      <c r="K101" s="2">
        <v>0</v>
      </c>
      <c r="L101" s="2">
        <v>13437.9</v>
      </c>
      <c r="M101" s="2">
        <v>1448.14</v>
      </c>
      <c r="N101" s="2">
        <v>1297.0999999999999</v>
      </c>
      <c r="O101" s="2">
        <v>113.16</v>
      </c>
      <c r="P101" s="2">
        <v>2858.4</v>
      </c>
      <c r="Q101" s="2">
        <v>10579.5</v>
      </c>
    </row>
    <row r="102" spans="1:17" x14ac:dyDescent="0.25">
      <c r="A102" s="4" t="s">
        <v>166</v>
      </c>
      <c r="B102" s="20" t="s">
        <v>167</v>
      </c>
      <c r="C102" s="13">
        <v>11279.1</v>
      </c>
      <c r="D102" s="2">
        <v>0</v>
      </c>
      <c r="E102" s="2">
        <v>0</v>
      </c>
      <c r="F102" s="2">
        <v>0</v>
      </c>
      <c r="G102" s="2">
        <v>0</v>
      </c>
      <c r="H102" s="2">
        <v>737</v>
      </c>
      <c r="I102" s="2">
        <v>455</v>
      </c>
      <c r="J102" s="2">
        <v>566.79999999999995</v>
      </c>
      <c r="K102" s="2">
        <v>0</v>
      </c>
      <c r="L102" s="2">
        <v>13037.9</v>
      </c>
      <c r="M102" s="2">
        <v>1368.46</v>
      </c>
      <c r="N102" s="2">
        <v>1297.0999999999999</v>
      </c>
      <c r="O102" s="2">
        <v>112.84</v>
      </c>
      <c r="P102" s="2">
        <v>2778.4</v>
      </c>
      <c r="Q102" s="2">
        <v>10259.5</v>
      </c>
    </row>
    <row r="103" spans="1:17" x14ac:dyDescent="0.25">
      <c r="A103" s="4" t="s">
        <v>168</v>
      </c>
      <c r="B103" s="20" t="s">
        <v>169</v>
      </c>
      <c r="C103" s="13">
        <v>12197.1</v>
      </c>
      <c r="D103" s="2">
        <v>2372.54</v>
      </c>
      <c r="E103" s="2">
        <v>862.74</v>
      </c>
      <c r="F103" s="2">
        <v>200</v>
      </c>
      <c r="G103" s="2">
        <v>0</v>
      </c>
      <c r="H103" s="2">
        <v>815</v>
      </c>
      <c r="I103" s="2">
        <v>496</v>
      </c>
      <c r="J103" s="2">
        <v>566.79999999999995</v>
      </c>
      <c r="K103" s="2">
        <v>0</v>
      </c>
      <c r="L103" s="2">
        <v>18254.18</v>
      </c>
      <c r="M103" s="2">
        <v>2259.96</v>
      </c>
      <c r="N103" s="2">
        <v>1488.22</v>
      </c>
      <c r="O103" s="2">
        <v>13383.5</v>
      </c>
      <c r="P103" s="2">
        <v>17131.68</v>
      </c>
      <c r="Q103" s="2">
        <v>1122.5</v>
      </c>
    </row>
    <row r="104" spans="1:17" x14ac:dyDescent="0.25">
      <c r="A104" s="4" t="s">
        <v>170</v>
      </c>
      <c r="B104" s="20" t="s">
        <v>171</v>
      </c>
      <c r="C104" s="13">
        <v>12197.1</v>
      </c>
      <c r="D104" s="2">
        <v>0</v>
      </c>
      <c r="E104" s="2">
        <v>0</v>
      </c>
      <c r="F104" s="2">
        <v>400</v>
      </c>
      <c r="G104" s="2">
        <v>0</v>
      </c>
      <c r="H104" s="2">
        <v>815</v>
      </c>
      <c r="I104" s="2">
        <v>496</v>
      </c>
      <c r="J104" s="2">
        <v>566.79999999999995</v>
      </c>
      <c r="K104" s="2">
        <v>0</v>
      </c>
      <c r="L104" s="2">
        <v>14474.9</v>
      </c>
      <c r="M104" s="2">
        <v>1669.64</v>
      </c>
      <c r="N104" s="2">
        <v>1402.68</v>
      </c>
      <c r="O104" s="2">
        <v>121.58</v>
      </c>
      <c r="P104" s="2">
        <v>3193.9</v>
      </c>
      <c r="Q104" s="2">
        <v>11281</v>
      </c>
    </row>
    <row r="105" spans="1:17" x14ac:dyDescent="0.25">
      <c r="A105" s="4" t="s">
        <v>172</v>
      </c>
      <c r="B105" s="20" t="s">
        <v>173</v>
      </c>
      <c r="C105" s="13">
        <v>12197.1</v>
      </c>
      <c r="D105" s="2">
        <v>0</v>
      </c>
      <c r="E105" s="2">
        <v>0</v>
      </c>
      <c r="F105" s="2">
        <v>200</v>
      </c>
      <c r="G105" s="2">
        <v>0</v>
      </c>
      <c r="H105" s="2">
        <v>815</v>
      </c>
      <c r="I105" s="2">
        <v>496</v>
      </c>
      <c r="J105" s="2">
        <v>566.79999999999995</v>
      </c>
      <c r="K105" s="2">
        <v>0</v>
      </c>
      <c r="L105" s="2">
        <v>14274.9</v>
      </c>
      <c r="M105" s="2">
        <v>1626.92</v>
      </c>
      <c r="N105" s="2">
        <v>1402.66</v>
      </c>
      <c r="O105" s="2">
        <v>3670.8199999999997</v>
      </c>
      <c r="P105" s="2">
        <v>6700.4</v>
      </c>
      <c r="Q105" s="2">
        <v>7574.5</v>
      </c>
    </row>
    <row r="106" spans="1:17" x14ac:dyDescent="0.25">
      <c r="A106" s="4" t="s">
        <v>174</v>
      </c>
      <c r="B106" s="20" t="s">
        <v>175</v>
      </c>
      <c r="C106" s="13">
        <v>12197.1</v>
      </c>
      <c r="D106" s="2">
        <v>0</v>
      </c>
      <c r="E106" s="2">
        <v>0</v>
      </c>
      <c r="F106" s="2">
        <v>0</v>
      </c>
      <c r="G106" s="2">
        <v>0</v>
      </c>
      <c r="H106" s="2">
        <v>815</v>
      </c>
      <c r="I106" s="2">
        <v>496</v>
      </c>
      <c r="J106" s="2">
        <v>566.79999999999995</v>
      </c>
      <c r="K106" s="2">
        <v>0</v>
      </c>
      <c r="L106" s="2">
        <v>14074.9</v>
      </c>
      <c r="M106" s="2">
        <v>1584.2</v>
      </c>
      <c r="N106" s="2">
        <v>1402.66</v>
      </c>
      <c r="O106" s="2">
        <v>6294.04</v>
      </c>
      <c r="P106" s="2">
        <v>9280.9</v>
      </c>
      <c r="Q106" s="2">
        <v>4794</v>
      </c>
    </row>
    <row r="107" spans="1:17" x14ac:dyDescent="0.25">
      <c r="A107" s="4" t="s">
        <v>176</v>
      </c>
      <c r="B107" s="20" t="s">
        <v>177</v>
      </c>
      <c r="C107" s="13">
        <v>11279.1</v>
      </c>
      <c r="D107" s="2">
        <v>0</v>
      </c>
      <c r="E107" s="2">
        <v>0</v>
      </c>
      <c r="F107" s="2">
        <v>400</v>
      </c>
      <c r="G107" s="2">
        <v>0</v>
      </c>
      <c r="H107" s="2">
        <v>737</v>
      </c>
      <c r="I107" s="2">
        <v>455</v>
      </c>
      <c r="J107" s="2">
        <v>566.79999999999995</v>
      </c>
      <c r="K107" s="2">
        <v>0</v>
      </c>
      <c r="L107" s="2">
        <v>13437.9</v>
      </c>
      <c r="M107" s="2">
        <v>1448.14</v>
      </c>
      <c r="N107" s="2">
        <v>1297.0999999999999</v>
      </c>
      <c r="O107" s="2">
        <v>112.66</v>
      </c>
      <c r="P107" s="2">
        <v>2857.9</v>
      </c>
      <c r="Q107" s="2">
        <v>10580</v>
      </c>
    </row>
    <row r="108" spans="1:17" x14ac:dyDescent="0.25">
      <c r="A108" s="4" t="s">
        <v>178</v>
      </c>
      <c r="B108" s="20" t="s">
        <v>179</v>
      </c>
      <c r="C108" s="13">
        <v>12197.1</v>
      </c>
      <c r="D108" s="2">
        <v>0</v>
      </c>
      <c r="E108" s="2">
        <v>0</v>
      </c>
      <c r="F108" s="2">
        <v>0</v>
      </c>
      <c r="G108" s="2">
        <v>0</v>
      </c>
      <c r="H108" s="2">
        <v>815</v>
      </c>
      <c r="I108" s="2">
        <v>496</v>
      </c>
      <c r="J108" s="2">
        <v>566.79999999999995</v>
      </c>
      <c r="K108" s="2">
        <v>0</v>
      </c>
      <c r="L108" s="2">
        <v>14074.9</v>
      </c>
      <c r="M108" s="2">
        <v>1584.2</v>
      </c>
      <c r="N108" s="2">
        <v>1402.66</v>
      </c>
      <c r="O108" s="2">
        <v>113.03999999999999</v>
      </c>
      <c r="P108" s="2">
        <v>3099.9</v>
      </c>
      <c r="Q108" s="2">
        <v>10975</v>
      </c>
    </row>
    <row r="109" spans="1:17" x14ac:dyDescent="0.25">
      <c r="A109" s="4" t="s">
        <v>180</v>
      </c>
      <c r="B109" s="20" t="s">
        <v>181</v>
      </c>
      <c r="C109" s="13">
        <v>12197.1</v>
      </c>
      <c r="D109" s="2">
        <v>0</v>
      </c>
      <c r="E109" s="2">
        <v>0</v>
      </c>
      <c r="F109" s="2">
        <v>200</v>
      </c>
      <c r="G109" s="2">
        <v>0</v>
      </c>
      <c r="H109" s="2">
        <v>815</v>
      </c>
      <c r="I109" s="2">
        <v>496</v>
      </c>
      <c r="J109" s="2">
        <v>283.39999999999998</v>
      </c>
      <c r="K109" s="2">
        <v>0</v>
      </c>
      <c r="L109" s="2">
        <v>13991.5</v>
      </c>
      <c r="M109" s="2">
        <v>1566.38</v>
      </c>
      <c r="N109" s="2">
        <v>1402.66</v>
      </c>
      <c r="O109" s="2">
        <v>5023.9599999999991</v>
      </c>
      <c r="P109" s="2">
        <v>7993</v>
      </c>
      <c r="Q109" s="2">
        <v>5998.5</v>
      </c>
    </row>
    <row r="110" spans="1:17" x14ac:dyDescent="0.25">
      <c r="A110" s="4" t="s">
        <v>182</v>
      </c>
      <c r="B110" s="20" t="s">
        <v>183</v>
      </c>
      <c r="C110" s="13">
        <v>11279.1</v>
      </c>
      <c r="D110" s="2">
        <v>0</v>
      </c>
      <c r="E110" s="2">
        <v>0</v>
      </c>
      <c r="F110" s="2">
        <v>200</v>
      </c>
      <c r="G110" s="2">
        <v>0</v>
      </c>
      <c r="H110" s="2">
        <v>737</v>
      </c>
      <c r="I110" s="2">
        <v>455</v>
      </c>
      <c r="J110" s="2">
        <v>283.39999999999998</v>
      </c>
      <c r="K110" s="2">
        <v>0</v>
      </c>
      <c r="L110" s="2">
        <v>12954.5</v>
      </c>
      <c r="M110" s="2">
        <v>1353.52</v>
      </c>
      <c r="N110" s="2">
        <v>1297.0999999999999</v>
      </c>
      <c r="O110" s="2">
        <v>5272.88</v>
      </c>
      <c r="P110" s="2">
        <v>7923.5</v>
      </c>
      <c r="Q110" s="2">
        <v>5031</v>
      </c>
    </row>
    <row r="111" spans="1:17" x14ac:dyDescent="0.25">
      <c r="A111" s="4" t="s">
        <v>184</v>
      </c>
      <c r="B111" s="20" t="s">
        <v>185</v>
      </c>
      <c r="C111" s="13">
        <v>10907.1</v>
      </c>
      <c r="D111" s="2">
        <v>0</v>
      </c>
      <c r="E111" s="2">
        <v>0</v>
      </c>
      <c r="F111" s="2">
        <v>0</v>
      </c>
      <c r="G111" s="2">
        <v>0</v>
      </c>
      <c r="H111" s="2">
        <v>717</v>
      </c>
      <c r="I111" s="2">
        <v>447</v>
      </c>
      <c r="J111" s="2">
        <v>283.39999999999998</v>
      </c>
      <c r="K111" s="2">
        <v>0</v>
      </c>
      <c r="L111" s="2">
        <v>12354.5</v>
      </c>
      <c r="M111" s="2">
        <v>1246</v>
      </c>
      <c r="N111" s="2">
        <v>1254.32</v>
      </c>
      <c r="O111" s="2">
        <v>3379.18</v>
      </c>
      <c r="P111" s="2">
        <v>5879.5</v>
      </c>
      <c r="Q111" s="2">
        <v>6475</v>
      </c>
    </row>
    <row r="112" spans="1:17" x14ac:dyDescent="0.25">
      <c r="A112" s="4" t="s">
        <v>186</v>
      </c>
      <c r="B112" s="20" t="s">
        <v>187</v>
      </c>
      <c r="C112" s="13">
        <v>11669.1</v>
      </c>
      <c r="D112" s="2">
        <v>0</v>
      </c>
      <c r="E112" s="2">
        <v>0</v>
      </c>
      <c r="F112" s="2">
        <v>200</v>
      </c>
      <c r="G112" s="2">
        <v>0</v>
      </c>
      <c r="H112" s="2">
        <v>788</v>
      </c>
      <c r="I112" s="2">
        <v>468</v>
      </c>
      <c r="J112" s="2">
        <v>0</v>
      </c>
      <c r="K112" s="2">
        <v>0</v>
      </c>
      <c r="L112" s="2">
        <v>13125.1</v>
      </c>
      <c r="M112" s="2">
        <v>1386.14</v>
      </c>
      <c r="N112" s="2">
        <v>1341.94</v>
      </c>
      <c r="O112" s="2">
        <v>6878.5199999999995</v>
      </c>
      <c r="P112" s="2">
        <v>9606.6</v>
      </c>
      <c r="Q112" s="2">
        <v>3518.5</v>
      </c>
    </row>
    <row r="113" spans="1:17" x14ac:dyDescent="0.25">
      <c r="A113" s="4" t="s">
        <v>188</v>
      </c>
      <c r="B113" s="20" t="s">
        <v>189</v>
      </c>
      <c r="C113" s="13">
        <v>12197.1</v>
      </c>
      <c r="D113" s="2">
        <v>0</v>
      </c>
      <c r="E113" s="2">
        <v>0</v>
      </c>
      <c r="F113" s="2">
        <v>200</v>
      </c>
      <c r="G113" s="2">
        <v>0</v>
      </c>
      <c r="H113" s="2">
        <v>815</v>
      </c>
      <c r="I113" s="2">
        <v>496</v>
      </c>
      <c r="J113" s="2">
        <v>0</v>
      </c>
      <c r="K113" s="2">
        <v>0</v>
      </c>
      <c r="L113" s="2">
        <v>13301.53</v>
      </c>
      <c r="M113" s="2">
        <v>1427.78</v>
      </c>
      <c r="N113" s="2">
        <v>1402.66</v>
      </c>
      <c r="O113" s="2">
        <v>5792.59</v>
      </c>
      <c r="P113" s="2">
        <v>8623.0300000000007</v>
      </c>
      <c r="Q113" s="2">
        <v>4678.5</v>
      </c>
    </row>
    <row r="114" spans="1:17" x14ac:dyDescent="0.25">
      <c r="A114" s="4" t="s">
        <v>190</v>
      </c>
      <c r="B114" s="20" t="s">
        <v>191</v>
      </c>
      <c r="C114" s="13">
        <v>11669.1</v>
      </c>
      <c r="D114" s="2">
        <v>0</v>
      </c>
      <c r="E114" s="2">
        <v>0</v>
      </c>
      <c r="F114" s="2">
        <v>400</v>
      </c>
      <c r="G114" s="2">
        <v>0</v>
      </c>
      <c r="H114" s="2">
        <v>788</v>
      </c>
      <c r="I114" s="2">
        <v>468</v>
      </c>
      <c r="J114" s="2">
        <v>0</v>
      </c>
      <c r="K114" s="2">
        <v>0</v>
      </c>
      <c r="L114" s="2">
        <v>13325.1</v>
      </c>
      <c r="M114" s="2">
        <v>1424.04</v>
      </c>
      <c r="N114" s="2">
        <v>1341.94</v>
      </c>
      <c r="O114" s="2">
        <v>5651.12</v>
      </c>
      <c r="P114" s="2">
        <v>8417.1</v>
      </c>
      <c r="Q114" s="2">
        <v>4908</v>
      </c>
    </row>
    <row r="115" spans="1:17" x14ac:dyDescent="0.25">
      <c r="A115" s="4" t="s">
        <v>192</v>
      </c>
      <c r="B115" s="20" t="s">
        <v>193</v>
      </c>
      <c r="C115" s="13">
        <v>12197.1</v>
      </c>
      <c r="D115" s="2">
        <v>2286.96</v>
      </c>
      <c r="E115" s="2">
        <v>0</v>
      </c>
      <c r="F115" s="2">
        <v>400</v>
      </c>
      <c r="G115" s="2">
        <v>0</v>
      </c>
      <c r="H115" s="2">
        <v>788</v>
      </c>
      <c r="I115" s="2">
        <v>468</v>
      </c>
      <c r="J115" s="2">
        <v>0</v>
      </c>
      <c r="K115" s="2">
        <v>0</v>
      </c>
      <c r="L115" s="2">
        <v>16140.06</v>
      </c>
      <c r="M115" s="2">
        <v>1935.08</v>
      </c>
      <c r="N115" s="2">
        <v>1402.66</v>
      </c>
      <c r="O115" s="2">
        <v>121.82</v>
      </c>
      <c r="P115" s="2">
        <v>3459.56</v>
      </c>
      <c r="Q115" s="2">
        <v>12680.5</v>
      </c>
    </row>
    <row r="116" spans="1:17" x14ac:dyDescent="0.25">
      <c r="A116" s="4" t="s">
        <v>194</v>
      </c>
      <c r="B116" s="20" t="s">
        <v>195</v>
      </c>
      <c r="C116" s="13">
        <v>11279.1</v>
      </c>
      <c r="D116" s="2">
        <v>0</v>
      </c>
      <c r="E116" s="2">
        <v>0</v>
      </c>
      <c r="F116" s="2">
        <v>200</v>
      </c>
      <c r="G116" s="2">
        <v>0</v>
      </c>
      <c r="H116" s="2">
        <v>737</v>
      </c>
      <c r="I116" s="2">
        <v>455</v>
      </c>
      <c r="J116" s="2">
        <v>0</v>
      </c>
      <c r="K116" s="2">
        <v>0</v>
      </c>
      <c r="L116" s="2">
        <v>12671.1</v>
      </c>
      <c r="M116" s="2">
        <v>1302.72</v>
      </c>
      <c r="N116" s="2">
        <v>1297.06</v>
      </c>
      <c r="O116" s="2">
        <v>112.82</v>
      </c>
      <c r="P116" s="2">
        <v>2712.6</v>
      </c>
      <c r="Q116" s="2">
        <v>9958.5</v>
      </c>
    </row>
    <row r="117" spans="1:17" x14ac:dyDescent="0.25">
      <c r="A117" s="4" t="s">
        <v>196</v>
      </c>
      <c r="B117" s="20" t="s">
        <v>197</v>
      </c>
      <c r="C117" s="13">
        <v>11669.1</v>
      </c>
      <c r="D117" s="2">
        <v>0</v>
      </c>
      <c r="E117" s="2">
        <v>0</v>
      </c>
      <c r="F117" s="2">
        <v>400</v>
      </c>
      <c r="G117" s="2">
        <v>0</v>
      </c>
      <c r="H117" s="2">
        <v>788</v>
      </c>
      <c r="I117" s="2">
        <v>468</v>
      </c>
      <c r="J117" s="2">
        <v>0</v>
      </c>
      <c r="K117" s="2">
        <v>0</v>
      </c>
      <c r="L117" s="2">
        <v>13325.1</v>
      </c>
      <c r="M117" s="2">
        <v>1424.04</v>
      </c>
      <c r="N117" s="2">
        <v>1341.94</v>
      </c>
      <c r="O117" s="2">
        <v>0.12</v>
      </c>
      <c r="P117" s="2">
        <v>2766.1</v>
      </c>
      <c r="Q117" s="2">
        <v>10559</v>
      </c>
    </row>
    <row r="118" spans="1:17" x14ac:dyDescent="0.25">
      <c r="A118" s="4" t="s">
        <v>562</v>
      </c>
      <c r="B118" s="20" t="s">
        <v>563</v>
      </c>
      <c r="C118" s="13">
        <v>16246</v>
      </c>
      <c r="D118" s="2">
        <v>0</v>
      </c>
      <c r="E118" s="2">
        <v>0</v>
      </c>
      <c r="F118" s="2">
        <v>0</v>
      </c>
      <c r="G118" s="2">
        <v>5582.88</v>
      </c>
      <c r="H118" s="2">
        <v>0</v>
      </c>
      <c r="I118" s="2">
        <v>0</v>
      </c>
      <c r="J118" s="2">
        <v>0</v>
      </c>
      <c r="K118" s="2">
        <v>1395.7199999999998</v>
      </c>
      <c r="L118" s="2">
        <v>6978.6</v>
      </c>
      <c r="M118" s="2">
        <v>57.21</v>
      </c>
      <c r="N118" s="2">
        <v>0</v>
      </c>
      <c r="O118" s="2">
        <v>-327.34000000000003</v>
      </c>
      <c r="P118" s="2">
        <v>507.6</v>
      </c>
      <c r="Q118" s="2">
        <v>6471</v>
      </c>
    </row>
    <row r="119" spans="1:17" x14ac:dyDescent="0.25">
      <c r="A119" s="4" t="s">
        <v>198</v>
      </c>
      <c r="B119" s="20" t="s">
        <v>199</v>
      </c>
      <c r="C119" s="13">
        <v>11279.1</v>
      </c>
      <c r="D119" s="2">
        <v>0</v>
      </c>
      <c r="E119" s="2">
        <v>0</v>
      </c>
      <c r="F119" s="2">
        <v>200</v>
      </c>
      <c r="G119" s="2">
        <v>0</v>
      </c>
      <c r="H119" s="2">
        <v>638.55999999999995</v>
      </c>
      <c r="I119" s="2">
        <v>394.16</v>
      </c>
      <c r="J119" s="2">
        <v>0</v>
      </c>
      <c r="K119" s="2">
        <v>0</v>
      </c>
      <c r="L119" s="2">
        <v>12370.83</v>
      </c>
      <c r="M119" s="2">
        <v>1248.92</v>
      </c>
      <c r="N119" s="2">
        <v>1297.0899999999999</v>
      </c>
      <c r="O119" s="2">
        <v>0.32</v>
      </c>
      <c r="P119" s="2">
        <v>2546.33</v>
      </c>
      <c r="Q119" s="2">
        <v>9824.5</v>
      </c>
    </row>
    <row r="120" spans="1:17" x14ac:dyDescent="0.25">
      <c r="A120" s="11" t="s">
        <v>538</v>
      </c>
      <c r="B120" s="26"/>
      <c r="C120" s="26" t="s">
        <v>39</v>
      </c>
      <c r="D120" s="26" t="s">
        <v>39</v>
      </c>
      <c r="E120" s="26" t="s">
        <v>39</v>
      </c>
      <c r="F120" s="26" t="s">
        <v>39</v>
      </c>
      <c r="G120" s="26" t="s">
        <v>39</v>
      </c>
      <c r="H120" s="26" t="s">
        <v>39</v>
      </c>
      <c r="I120" s="26" t="s">
        <v>39</v>
      </c>
      <c r="J120" s="26" t="s">
        <v>39</v>
      </c>
      <c r="K120" s="2">
        <v>0</v>
      </c>
      <c r="L120" s="26" t="s">
        <v>39</v>
      </c>
      <c r="M120" s="26" t="s">
        <v>39</v>
      </c>
      <c r="N120" s="26" t="s">
        <v>39</v>
      </c>
      <c r="O120" s="2">
        <v>0</v>
      </c>
      <c r="P120" s="26" t="s">
        <v>39</v>
      </c>
      <c r="Q120" s="26" t="s">
        <v>39</v>
      </c>
    </row>
    <row r="121" spans="1:17" x14ac:dyDescent="0.25">
      <c r="A121" s="4"/>
      <c r="B121" s="20"/>
      <c r="C121" s="20"/>
      <c r="D121" s="20"/>
      <c r="E121" s="20"/>
      <c r="F121" s="20"/>
      <c r="G121" s="20"/>
      <c r="H121" s="20"/>
      <c r="I121" s="20"/>
      <c r="J121" s="20"/>
      <c r="K121" s="2">
        <v>0</v>
      </c>
      <c r="L121" s="20"/>
      <c r="M121" s="20"/>
      <c r="N121" s="20"/>
      <c r="O121" s="2">
        <v>0</v>
      </c>
      <c r="P121" s="20"/>
      <c r="Q121" s="20"/>
    </row>
    <row r="122" spans="1:17" x14ac:dyDescent="0.25">
      <c r="A122" s="10" t="s">
        <v>206</v>
      </c>
      <c r="B122" s="20"/>
      <c r="C122" s="28"/>
      <c r="D122" s="20"/>
      <c r="E122" s="20"/>
      <c r="F122" s="20"/>
      <c r="G122" s="20"/>
      <c r="H122" s="20"/>
      <c r="I122" s="20"/>
      <c r="J122" s="20"/>
      <c r="K122" s="2">
        <v>0</v>
      </c>
      <c r="L122" s="20"/>
      <c r="M122" s="20"/>
      <c r="N122" s="20"/>
      <c r="O122" s="2">
        <v>0</v>
      </c>
      <c r="P122" s="20"/>
      <c r="Q122" s="20"/>
    </row>
    <row r="123" spans="1:17" x14ac:dyDescent="0.25">
      <c r="A123" s="4" t="s">
        <v>207</v>
      </c>
      <c r="B123" s="20" t="s">
        <v>208</v>
      </c>
      <c r="C123" s="13">
        <v>12038.1</v>
      </c>
      <c r="D123" s="2">
        <v>0</v>
      </c>
      <c r="E123" s="2">
        <v>0</v>
      </c>
      <c r="F123" s="2">
        <v>200</v>
      </c>
      <c r="G123" s="2">
        <v>0</v>
      </c>
      <c r="H123" s="2">
        <v>802</v>
      </c>
      <c r="I123" s="2">
        <v>482</v>
      </c>
      <c r="J123" s="2">
        <v>850.2</v>
      </c>
      <c r="K123" s="2">
        <v>0</v>
      </c>
      <c r="L123" s="2">
        <v>14372.3</v>
      </c>
      <c r="M123" s="2">
        <v>1647.72</v>
      </c>
      <c r="N123" s="2">
        <v>1384.38</v>
      </c>
      <c r="O123" s="2">
        <v>6052.2</v>
      </c>
      <c r="P123" s="2">
        <v>9084.2999999999993</v>
      </c>
      <c r="Q123" s="2">
        <v>5288</v>
      </c>
    </row>
    <row r="124" spans="1:17" x14ac:dyDescent="0.25">
      <c r="A124" s="4" t="s">
        <v>209</v>
      </c>
      <c r="B124" s="20" t="s">
        <v>210</v>
      </c>
      <c r="C124" s="13">
        <v>11279.1</v>
      </c>
      <c r="D124" s="2">
        <v>0</v>
      </c>
      <c r="E124" s="2">
        <v>0</v>
      </c>
      <c r="F124" s="2">
        <v>200</v>
      </c>
      <c r="G124" s="2">
        <v>0</v>
      </c>
      <c r="H124" s="2">
        <v>737</v>
      </c>
      <c r="I124" s="2">
        <v>455</v>
      </c>
      <c r="J124" s="2">
        <v>850.2</v>
      </c>
      <c r="K124" s="2">
        <v>0</v>
      </c>
      <c r="L124" s="2">
        <v>13521.3</v>
      </c>
      <c r="M124" s="2">
        <v>1465.94</v>
      </c>
      <c r="N124" s="2">
        <v>1297.0999999999999</v>
      </c>
      <c r="O124" s="2">
        <v>2762.26</v>
      </c>
      <c r="P124" s="2">
        <v>5525.3</v>
      </c>
      <c r="Q124" s="2">
        <v>7996</v>
      </c>
    </row>
    <row r="125" spans="1:17" x14ac:dyDescent="0.25">
      <c r="A125" s="4" t="s">
        <v>211</v>
      </c>
      <c r="B125" s="20" t="s">
        <v>212</v>
      </c>
      <c r="C125" s="13">
        <v>11279.1</v>
      </c>
      <c r="D125" s="2">
        <v>0</v>
      </c>
      <c r="E125" s="2">
        <v>0</v>
      </c>
      <c r="F125" s="2">
        <v>0</v>
      </c>
      <c r="G125" s="2">
        <v>0</v>
      </c>
      <c r="H125" s="2">
        <v>737</v>
      </c>
      <c r="I125" s="2">
        <v>455</v>
      </c>
      <c r="J125" s="2">
        <v>850.2</v>
      </c>
      <c r="K125" s="2">
        <v>0</v>
      </c>
      <c r="L125" s="2">
        <v>13312.68</v>
      </c>
      <c r="M125" s="2">
        <v>1421.38</v>
      </c>
      <c r="N125" s="2">
        <v>1297.0999999999999</v>
      </c>
      <c r="O125" s="2">
        <v>112.7</v>
      </c>
      <c r="P125" s="2">
        <v>2831.18</v>
      </c>
      <c r="Q125" s="2">
        <v>10481.5</v>
      </c>
    </row>
    <row r="126" spans="1:17" x14ac:dyDescent="0.25">
      <c r="A126" s="4" t="s">
        <v>213</v>
      </c>
      <c r="B126" s="20" t="s">
        <v>214</v>
      </c>
      <c r="C126" s="13">
        <v>11279.1</v>
      </c>
      <c r="D126" s="2">
        <v>0</v>
      </c>
      <c r="E126" s="2">
        <v>0</v>
      </c>
      <c r="F126" s="2">
        <v>400</v>
      </c>
      <c r="G126" s="2">
        <v>0</v>
      </c>
      <c r="H126" s="2">
        <v>737</v>
      </c>
      <c r="I126" s="2">
        <v>455</v>
      </c>
      <c r="J126" s="2">
        <v>850.2</v>
      </c>
      <c r="K126" s="2">
        <v>0</v>
      </c>
      <c r="L126" s="2">
        <v>13721.3</v>
      </c>
      <c r="M126" s="2">
        <v>1508.66</v>
      </c>
      <c r="N126" s="2">
        <v>1297.0999999999999</v>
      </c>
      <c r="O126" s="2">
        <v>7354.54</v>
      </c>
      <c r="P126" s="2">
        <v>10160.299999999999</v>
      </c>
      <c r="Q126" s="2">
        <v>3561</v>
      </c>
    </row>
    <row r="127" spans="1:17" x14ac:dyDescent="0.25">
      <c r="A127" s="4" t="s">
        <v>215</v>
      </c>
      <c r="B127" s="20" t="s">
        <v>216</v>
      </c>
      <c r="C127" s="13">
        <v>11279.1</v>
      </c>
      <c r="D127" s="2">
        <v>0</v>
      </c>
      <c r="E127" s="2">
        <v>0</v>
      </c>
      <c r="F127" s="2">
        <v>0</v>
      </c>
      <c r="G127" s="2">
        <v>0</v>
      </c>
      <c r="H127" s="2">
        <v>737</v>
      </c>
      <c r="I127" s="2">
        <v>455</v>
      </c>
      <c r="J127" s="2">
        <v>708.5</v>
      </c>
      <c r="K127" s="2">
        <v>0</v>
      </c>
      <c r="L127" s="2">
        <v>13179.6</v>
      </c>
      <c r="M127" s="2">
        <v>1393.84</v>
      </c>
      <c r="N127" s="2">
        <v>1297.0999999999999</v>
      </c>
      <c r="O127" s="2">
        <v>3300.16</v>
      </c>
      <c r="P127" s="2">
        <v>5991.1</v>
      </c>
      <c r="Q127" s="2">
        <v>7188.5</v>
      </c>
    </row>
    <row r="128" spans="1:17" x14ac:dyDescent="0.25">
      <c r="A128" s="4" t="s">
        <v>217</v>
      </c>
      <c r="B128" s="20" t="s">
        <v>218</v>
      </c>
      <c r="C128" s="13">
        <v>11279.1</v>
      </c>
      <c r="D128" s="2">
        <v>0</v>
      </c>
      <c r="E128" s="2">
        <v>0</v>
      </c>
      <c r="F128" s="2">
        <v>0</v>
      </c>
      <c r="G128" s="2">
        <v>0</v>
      </c>
      <c r="H128" s="2">
        <v>737</v>
      </c>
      <c r="I128" s="2">
        <v>455</v>
      </c>
      <c r="J128" s="2">
        <v>708.5</v>
      </c>
      <c r="K128" s="2">
        <v>0</v>
      </c>
      <c r="L128" s="2">
        <v>13179.6</v>
      </c>
      <c r="M128" s="2">
        <v>1393.84</v>
      </c>
      <c r="N128" s="2">
        <v>1297.0999999999999</v>
      </c>
      <c r="O128" s="2">
        <v>8967.16</v>
      </c>
      <c r="P128" s="2">
        <v>11658.1</v>
      </c>
      <c r="Q128" s="2">
        <v>1521.5</v>
      </c>
    </row>
    <row r="129" spans="1:17" x14ac:dyDescent="0.25">
      <c r="A129" s="4" t="s">
        <v>219</v>
      </c>
      <c r="B129" s="20" t="s">
        <v>220</v>
      </c>
      <c r="C129" s="13">
        <v>12038.1</v>
      </c>
      <c r="D129" s="2">
        <v>0</v>
      </c>
      <c r="E129" s="2">
        <v>0</v>
      </c>
      <c r="F129" s="2">
        <v>200</v>
      </c>
      <c r="G129" s="2">
        <v>0</v>
      </c>
      <c r="H129" s="2">
        <v>802</v>
      </c>
      <c r="I129" s="2">
        <v>482</v>
      </c>
      <c r="J129" s="2">
        <v>850.2</v>
      </c>
      <c r="K129" s="2">
        <v>0</v>
      </c>
      <c r="L129" s="2">
        <v>14372.3</v>
      </c>
      <c r="M129" s="2">
        <v>1647.72</v>
      </c>
      <c r="N129" s="2">
        <v>1384.38</v>
      </c>
      <c r="O129" s="2">
        <v>5981.7</v>
      </c>
      <c r="P129" s="2">
        <v>9013.7999999999993</v>
      </c>
      <c r="Q129" s="2">
        <v>5358.5</v>
      </c>
    </row>
    <row r="130" spans="1:17" x14ac:dyDescent="0.25">
      <c r="A130" s="4" t="s">
        <v>221</v>
      </c>
      <c r="B130" s="20" t="s">
        <v>222</v>
      </c>
      <c r="C130" s="13">
        <v>11279.1</v>
      </c>
      <c r="D130" s="2">
        <v>0</v>
      </c>
      <c r="E130" s="2">
        <v>0</v>
      </c>
      <c r="F130" s="2">
        <v>0</v>
      </c>
      <c r="G130" s="2">
        <v>0</v>
      </c>
      <c r="H130" s="2">
        <v>737</v>
      </c>
      <c r="I130" s="2">
        <v>455</v>
      </c>
      <c r="J130" s="2">
        <v>708.5</v>
      </c>
      <c r="K130" s="2">
        <v>0</v>
      </c>
      <c r="L130" s="2">
        <v>13179.6</v>
      </c>
      <c r="M130" s="2">
        <v>1393.84</v>
      </c>
      <c r="N130" s="2">
        <v>1297.0999999999999</v>
      </c>
      <c r="O130" s="2">
        <v>5728.66</v>
      </c>
      <c r="P130" s="2">
        <v>8419.6</v>
      </c>
      <c r="Q130" s="2">
        <v>4760</v>
      </c>
    </row>
    <row r="131" spans="1:17" x14ac:dyDescent="0.25">
      <c r="A131" s="4" t="s">
        <v>223</v>
      </c>
      <c r="B131" s="20" t="s">
        <v>224</v>
      </c>
      <c r="C131" s="13">
        <v>11279.1</v>
      </c>
      <c r="D131" s="2">
        <v>0</v>
      </c>
      <c r="E131" s="2">
        <v>0</v>
      </c>
      <c r="F131" s="2">
        <v>200</v>
      </c>
      <c r="G131" s="2">
        <v>0</v>
      </c>
      <c r="H131" s="2">
        <v>737</v>
      </c>
      <c r="I131" s="2">
        <v>455</v>
      </c>
      <c r="J131" s="2">
        <v>566.79999999999995</v>
      </c>
      <c r="K131" s="2">
        <v>408.95</v>
      </c>
      <c r="L131" s="2">
        <v>13646.85</v>
      </c>
      <c r="M131" s="2">
        <v>1408.3</v>
      </c>
      <c r="N131" s="2">
        <v>1297.0999999999999</v>
      </c>
      <c r="O131" s="2">
        <v>6113.4500000000007</v>
      </c>
      <c r="P131" s="2">
        <v>8818.85</v>
      </c>
      <c r="Q131" s="2">
        <v>4828</v>
      </c>
    </row>
    <row r="132" spans="1:17" x14ac:dyDescent="0.25">
      <c r="A132" s="4" t="s">
        <v>225</v>
      </c>
      <c r="B132" s="20" t="s">
        <v>226</v>
      </c>
      <c r="C132" s="13">
        <v>11279.1</v>
      </c>
      <c r="D132" s="2">
        <v>0</v>
      </c>
      <c r="E132" s="2">
        <v>0</v>
      </c>
      <c r="F132" s="2">
        <v>200</v>
      </c>
      <c r="G132" s="2">
        <v>0</v>
      </c>
      <c r="H132" s="2">
        <v>737</v>
      </c>
      <c r="I132" s="2">
        <v>455</v>
      </c>
      <c r="J132" s="2">
        <v>566.79999999999995</v>
      </c>
      <c r="K132" s="2">
        <v>0</v>
      </c>
      <c r="L132" s="2">
        <v>13214.8</v>
      </c>
      <c r="M132" s="2">
        <v>1403.76</v>
      </c>
      <c r="N132" s="2">
        <v>1294.44</v>
      </c>
      <c r="O132" s="2">
        <v>112.60000000000001</v>
      </c>
      <c r="P132" s="2">
        <v>2810.8</v>
      </c>
      <c r="Q132" s="2">
        <v>10404</v>
      </c>
    </row>
    <row r="133" spans="1:17" x14ac:dyDescent="0.25">
      <c r="A133" s="4" t="s">
        <v>227</v>
      </c>
      <c r="B133" s="20" t="s">
        <v>228</v>
      </c>
      <c r="C133" s="13">
        <v>11279.1</v>
      </c>
      <c r="D133" s="2">
        <v>0</v>
      </c>
      <c r="E133" s="2">
        <v>0</v>
      </c>
      <c r="F133" s="2">
        <v>0</v>
      </c>
      <c r="G133" s="2">
        <v>0</v>
      </c>
      <c r="H133" s="2">
        <v>737</v>
      </c>
      <c r="I133" s="2">
        <v>455</v>
      </c>
      <c r="J133" s="2">
        <v>425.1</v>
      </c>
      <c r="K133" s="2">
        <v>0</v>
      </c>
      <c r="L133" s="2">
        <v>12896.2</v>
      </c>
      <c r="M133" s="2">
        <v>1343.06</v>
      </c>
      <c r="N133" s="2">
        <v>1297.0999999999999</v>
      </c>
      <c r="O133" s="2">
        <v>4309.0400000000009</v>
      </c>
      <c r="P133" s="2">
        <v>6949.2</v>
      </c>
      <c r="Q133" s="2">
        <v>5947</v>
      </c>
    </row>
    <row r="134" spans="1:17" x14ac:dyDescent="0.25">
      <c r="A134" s="4" t="s">
        <v>229</v>
      </c>
      <c r="B134" s="20" t="s">
        <v>230</v>
      </c>
      <c r="C134" s="13">
        <v>12038.1</v>
      </c>
      <c r="D134" s="2">
        <v>0</v>
      </c>
      <c r="E134" s="2">
        <v>0</v>
      </c>
      <c r="F134" s="2">
        <v>0</v>
      </c>
      <c r="G134" s="2">
        <v>0</v>
      </c>
      <c r="H134" s="2">
        <v>802</v>
      </c>
      <c r="I134" s="2">
        <v>482</v>
      </c>
      <c r="J134" s="2">
        <v>425.1</v>
      </c>
      <c r="K134" s="2">
        <v>0</v>
      </c>
      <c r="L134" s="2">
        <v>13747.2</v>
      </c>
      <c r="M134" s="2">
        <v>1514.2</v>
      </c>
      <c r="N134" s="2">
        <v>1384.38</v>
      </c>
      <c r="O134" s="2">
        <v>6037.62</v>
      </c>
      <c r="P134" s="2">
        <v>8936.2000000000007</v>
      </c>
      <c r="Q134" s="2">
        <v>4811</v>
      </c>
    </row>
    <row r="135" spans="1:17" x14ac:dyDescent="0.25">
      <c r="A135" s="4" t="s">
        <v>231</v>
      </c>
      <c r="B135" s="20" t="s">
        <v>232</v>
      </c>
      <c r="C135" s="13">
        <v>12038.1</v>
      </c>
      <c r="D135" s="2">
        <v>0</v>
      </c>
      <c r="E135" s="2">
        <v>0</v>
      </c>
      <c r="F135" s="2">
        <v>0</v>
      </c>
      <c r="G135" s="2">
        <v>0</v>
      </c>
      <c r="H135" s="2">
        <v>802</v>
      </c>
      <c r="I135" s="2">
        <v>482</v>
      </c>
      <c r="J135" s="2">
        <v>283.39999999999998</v>
      </c>
      <c r="K135" s="2">
        <v>0</v>
      </c>
      <c r="L135" s="2">
        <v>13605.5</v>
      </c>
      <c r="M135" s="2">
        <v>1483.94</v>
      </c>
      <c r="N135" s="2">
        <v>1384.38</v>
      </c>
      <c r="O135" s="2">
        <v>5280.68</v>
      </c>
      <c r="P135" s="2">
        <v>8149</v>
      </c>
      <c r="Q135" s="2">
        <v>5456.5</v>
      </c>
    </row>
    <row r="136" spans="1:17" x14ac:dyDescent="0.25">
      <c r="A136" s="4" t="s">
        <v>233</v>
      </c>
      <c r="B136" s="20" t="s">
        <v>234</v>
      </c>
      <c r="C136" s="13">
        <v>11279.1</v>
      </c>
      <c r="D136" s="2">
        <v>0</v>
      </c>
      <c r="E136" s="2">
        <v>0</v>
      </c>
      <c r="F136" s="2">
        <v>0</v>
      </c>
      <c r="G136" s="2">
        <v>0</v>
      </c>
      <c r="H136" s="2">
        <v>737</v>
      </c>
      <c r="I136" s="2">
        <v>318.5</v>
      </c>
      <c r="J136" s="2">
        <v>283.39999999999998</v>
      </c>
      <c r="K136" s="2">
        <v>0</v>
      </c>
      <c r="L136" s="2">
        <v>12609.38</v>
      </c>
      <c r="M136" s="2">
        <v>1291.6600000000001</v>
      </c>
      <c r="N136" s="2">
        <v>1297.0999999999999</v>
      </c>
      <c r="O136" s="2">
        <v>6182.1200000000008</v>
      </c>
      <c r="P136" s="2">
        <v>8770.8799999999992</v>
      </c>
      <c r="Q136" s="2">
        <v>3838.5</v>
      </c>
    </row>
    <row r="137" spans="1:17" x14ac:dyDescent="0.25">
      <c r="A137" s="4" t="s">
        <v>526</v>
      </c>
      <c r="B137" s="20" t="s">
        <v>527</v>
      </c>
      <c r="C137" s="13">
        <v>11279.1</v>
      </c>
      <c r="D137" s="2">
        <v>0</v>
      </c>
      <c r="E137" s="2">
        <v>0</v>
      </c>
      <c r="F137" s="2">
        <v>0</v>
      </c>
      <c r="G137" s="2">
        <v>0</v>
      </c>
      <c r="H137" s="2">
        <v>737</v>
      </c>
      <c r="I137" s="2">
        <v>455</v>
      </c>
      <c r="J137" s="2">
        <v>283.39999999999998</v>
      </c>
      <c r="K137" s="2">
        <v>0</v>
      </c>
      <c r="L137" s="2">
        <v>12378.53</v>
      </c>
      <c r="M137" s="2">
        <v>1250.3</v>
      </c>
      <c r="N137" s="2">
        <v>1297.0999999999999</v>
      </c>
      <c r="O137" s="2">
        <v>2530.13</v>
      </c>
      <c r="P137" s="2">
        <v>5077.53</v>
      </c>
      <c r="Q137" s="2">
        <v>7301</v>
      </c>
    </row>
    <row r="138" spans="1:17" x14ac:dyDescent="0.25">
      <c r="A138" s="4" t="s">
        <v>235</v>
      </c>
      <c r="B138" s="20" t="s">
        <v>236</v>
      </c>
      <c r="C138" s="13">
        <v>11279.1</v>
      </c>
      <c r="D138" s="2">
        <v>0</v>
      </c>
      <c r="E138" s="2">
        <v>0</v>
      </c>
      <c r="F138" s="2">
        <v>0</v>
      </c>
      <c r="G138" s="2">
        <v>0</v>
      </c>
      <c r="H138" s="2">
        <v>737</v>
      </c>
      <c r="I138" s="2">
        <v>455</v>
      </c>
      <c r="J138" s="2">
        <v>0</v>
      </c>
      <c r="K138" s="2">
        <v>0</v>
      </c>
      <c r="L138" s="2">
        <v>12471.1</v>
      </c>
      <c r="M138" s="2">
        <v>1266.8800000000001</v>
      </c>
      <c r="N138" s="2">
        <v>1297.0999999999999</v>
      </c>
      <c r="O138" s="2">
        <v>4106.62</v>
      </c>
      <c r="P138" s="2">
        <v>6670.6</v>
      </c>
      <c r="Q138" s="2">
        <v>5800.5</v>
      </c>
    </row>
    <row r="139" spans="1:17" x14ac:dyDescent="0.25">
      <c r="A139" s="4" t="s">
        <v>237</v>
      </c>
      <c r="B139" s="20" t="s">
        <v>238</v>
      </c>
      <c r="C139" s="13">
        <v>11279.1</v>
      </c>
      <c r="D139" s="2">
        <v>0</v>
      </c>
      <c r="E139" s="2">
        <v>0</v>
      </c>
      <c r="F139" s="2">
        <v>0</v>
      </c>
      <c r="G139" s="2">
        <v>0</v>
      </c>
      <c r="H139" s="2">
        <v>737</v>
      </c>
      <c r="I139" s="2">
        <v>455</v>
      </c>
      <c r="J139" s="2">
        <v>0</v>
      </c>
      <c r="K139" s="2">
        <v>375.96</v>
      </c>
      <c r="L139" s="2">
        <v>12764.52</v>
      </c>
      <c r="M139" s="2">
        <v>1319.47</v>
      </c>
      <c r="N139" s="2">
        <v>1297.06</v>
      </c>
      <c r="O139" s="2">
        <v>0.02</v>
      </c>
      <c r="P139" s="2">
        <v>2639.52</v>
      </c>
      <c r="Q139" s="2">
        <v>10125</v>
      </c>
    </row>
    <row r="140" spans="1:17" x14ac:dyDescent="0.25">
      <c r="A140" s="4" t="s">
        <v>239</v>
      </c>
      <c r="B140" s="20" t="s">
        <v>240</v>
      </c>
      <c r="C140" s="13">
        <v>11279.1</v>
      </c>
      <c r="D140" s="2">
        <v>0</v>
      </c>
      <c r="E140" s="2">
        <v>0</v>
      </c>
      <c r="F140" s="2">
        <v>400</v>
      </c>
      <c r="G140" s="2">
        <v>0</v>
      </c>
      <c r="H140" s="2">
        <v>737</v>
      </c>
      <c r="I140" s="2">
        <v>455</v>
      </c>
      <c r="J140" s="2">
        <v>0</v>
      </c>
      <c r="K140" s="2">
        <v>0</v>
      </c>
      <c r="L140" s="2">
        <v>12870.8</v>
      </c>
      <c r="M140" s="2">
        <v>1338.52</v>
      </c>
      <c r="N140" s="2">
        <v>1297.06</v>
      </c>
      <c r="O140" s="2">
        <v>-0.28000000000000003</v>
      </c>
      <c r="P140" s="2">
        <v>2635.3</v>
      </c>
      <c r="Q140" s="2">
        <v>10235.5</v>
      </c>
    </row>
    <row r="141" spans="1:17" x14ac:dyDescent="0.25">
      <c r="A141" s="4" t="s">
        <v>241</v>
      </c>
      <c r="B141" s="20" t="s">
        <v>242</v>
      </c>
      <c r="C141" s="13">
        <v>13005.6</v>
      </c>
      <c r="D141" s="2">
        <v>0</v>
      </c>
      <c r="E141" s="2">
        <v>0</v>
      </c>
      <c r="F141" s="2">
        <v>200</v>
      </c>
      <c r="G141" s="2">
        <v>0</v>
      </c>
      <c r="H141" s="2">
        <v>941.16</v>
      </c>
      <c r="I141" s="2">
        <v>645</v>
      </c>
      <c r="J141" s="2">
        <v>0</v>
      </c>
      <c r="K141" s="2">
        <v>0</v>
      </c>
      <c r="L141" s="2">
        <v>14791.76</v>
      </c>
      <c r="M141" s="2">
        <v>1737.32</v>
      </c>
      <c r="N141" s="2">
        <v>1495.64</v>
      </c>
      <c r="O141" s="2">
        <v>-0.2</v>
      </c>
      <c r="P141" s="2">
        <v>3232.76</v>
      </c>
      <c r="Q141" s="2">
        <v>11559</v>
      </c>
    </row>
    <row r="142" spans="1:17" x14ac:dyDescent="0.25">
      <c r="A142" s="4" t="s">
        <v>243</v>
      </c>
      <c r="B142" s="20" t="s">
        <v>244</v>
      </c>
      <c r="C142" s="2">
        <v>11279.1</v>
      </c>
      <c r="D142" s="2">
        <v>0</v>
      </c>
      <c r="E142" s="2">
        <v>0</v>
      </c>
      <c r="F142" s="2">
        <v>200</v>
      </c>
      <c r="G142" s="2">
        <v>0</v>
      </c>
      <c r="H142" s="2">
        <v>737</v>
      </c>
      <c r="I142" s="2">
        <v>455</v>
      </c>
      <c r="J142" s="2">
        <v>0</v>
      </c>
      <c r="K142" s="2">
        <v>0</v>
      </c>
      <c r="L142" s="2">
        <v>12652.79</v>
      </c>
      <c r="M142" s="2">
        <v>1299.45</v>
      </c>
      <c r="N142" s="2">
        <v>1297.06</v>
      </c>
      <c r="O142" s="2">
        <v>-0.22</v>
      </c>
      <c r="P142" s="2">
        <v>2596.29</v>
      </c>
      <c r="Q142" s="2">
        <v>10056.5</v>
      </c>
    </row>
    <row r="143" spans="1:17" x14ac:dyDescent="0.25">
      <c r="A143" s="4" t="s">
        <v>245</v>
      </c>
      <c r="B143" s="20" t="s">
        <v>246</v>
      </c>
      <c r="C143" s="2">
        <v>11279.1</v>
      </c>
      <c r="D143" s="2">
        <v>0</v>
      </c>
      <c r="E143" s="2">
        <v>0</v>
      </c>
      <c r="F143" s="2">
        <v>200</v>
      </c>
      <c r="G143" s="2">
        <v>0</v>
      </c>
      <c r="H143" s="2">
        <v>737</v>
      </c>
      <c r="I143" s="2">
        <v>675</v>
      </c>
      <c r="J143" s="2">
        <v>0</v>
      </c>
      <c r="K143" s="2">
        <v>0</v>
      </c>
      <c r="L143" s="2">
        <v>12890.8</v>
      </c>
      <c r="M143" s="2">
        <v>1342.1</v>
      </c>
      <c r="N143" s="2">
        <v>1297.06</v>
      </c>
      <c r="O143" s="2">
        <v>0.14000000000000001</v>
      </c>
      <c r="P143" s="2">
        <v>2639.3</v>
      </c>
      <c r="Q143" s="2">
        <v>10251.5</v>
      </c>
    </row>
    <row r="144" spans="1:17" x14ac:dyDescent="0.25">
      <c r="A144" s="11" t="s">
        <v>538</v>
      </c>
      <c r="B144" s="26"/>
      <c r="C144" s="26" t="s">
        <v>39</v>
      </c>
      <c r="D144" s="26" t="s">
        <v>39</v>
      </c>
      <c r="E144" s="26" t="s">
        <v>39</v>
      </c>
      <c r="F144" s="26" t="s">
        <v>39</v>
      </c>
      <c r="G144" s="26" t="s">
        <v>39</v>
      </c>
      <c r="H144" s="26" t="s">
        <v>39</v>
      </c>
      <c r="I144" s="26" t="s">
        <v>39</v>
      </c>
      <c r="J144" s="26" t="s">
        <v>39</v>
      </c>
      <c r="K144" s="2">
        <v>0</v>
      </c>
      <c r="L144" s="26" t="s">
        <v>39</v>
      </c>
      <c r="M144" s="26" t="s">
        <v>39</v>
      </c>
      <c r="N144" s="26" t="s">
        <v>39</v>
      </c>
      <c r="O144" s="2">
        <v>0</v>
      </c>
      <c r="P144" s="26" t="s">
        <v>39</v>
      </c>
      <c r="Q144" s="26" t="s">
        <v>39</v>
      </c>
    </row>
    <row r="145" spans="1:17" x14ac:dyDescent="0.25">
      <c r="A145" s="4"/>
      <c r="B145" s="20"/>
      <c r="C145" s="20"/>
      <c r="D145" s="20"/>
      <c r="E145" s="20"/>
      <c r="F145" s="20"/>
      <c r="G145" s="20"/>
      <c r="H145" s="20"/>
      <c r="I145" s="20"/>
      <c r="J145" s="20"/>
      <c r="K145" s="2">
        <v>0</v>
      </c>
      <c r="L145" s="20"/>
      <c r="M145" s="20"/>
      <c r="N145" s="20"/>
      <c r="O145" s="2">
        <v>0</v>
      </c>
      <c r="P145" s="20"/>
      <c r="Q145" s="20"/>
    </row>
    <row r="146" spans="1:17" x14ac:dyDescent="0.25">
      <c r="A146" s="10" t="s">
        <v>251</v>
      </c>
      <c r="B146" s="20"/>
      <c r="C146" s="20"/>
      <c r="D146" s="20"/>
      <c r="E146" s="20"/>
      <c r="F146" s="20"/>
      <c r="G146" s="20"/>
      <c r="H146" s="20"/>
      <c r="I146" s="20"/>
      <c r="J146" s="20"/>
      <c r="K146" s="2">
        <v>0</v>
      </c>
      <c r="L146" s="20"/>
      <c r="M146" s="20"/>
      <c r="N146" s="20"/>
      <c r="O146" s="2">
        <v>0</v>
      </c>
      <c r="P146" s="20"/>
      <c r="Q146" s="20"/>
    </row>
    <row r="147" spans="1:17" x14ac:dyDescent="0.25">
      <c r="A147" s="4" t="s">
        <v>252</v>
      </c>
      <c r="B147" s="20" t="s">
        <v>253</v>
      </c>
      <c r="C147" s="2">
        <v>13605.9</v>
      </c>
      <c r="D147" s="2">
        <v>0</v>
      </c>
      <c r="E147" s="2">
        <v>0</v>
      </c>
      <c r="F147" s="2">
        <v>400</v>
      </c>
      <c r="G147" s="2">
        <v>0</v>
      </c>
      <c r="H147" s="2">
        <v>941</v>
      </c>
      <c r="I147" s="2">
        <v>645</v>
      </c>
      <c r="J147" s="2">
        <v>851.02</v>
      </c>
      <c r="K147" s="2">
        <v>0</v>
      </c>
      <c r="L147" s="2">
        <v>16442.919999999998</v>
      </c>
      <c r="M147" s="2">
        <v>2090</v>
      </c>
      <c r="N147" s="2">
        <v>1564.68</v>
      </c>
      <c r="O147" s="2">
        <v>6854.74</v>
      </c>
      <c r="P147" s="2">
        <v>10509.42</v>
      </c>
      <c r="Q147" s="2">
        <v>5933.5</v>
      </c>
    </row>
    <row r="148" spans="1:17" x14ac:dyDescent="0.25">
      <c r="A148" s="4" t="s">
        <v>254</v>
      </c>
      <c r="B148" s="20" t="s">
        <v>255</v>
      </c>
      <c r="C148" s="2">
        <v>11669.1</v>
      </c>
      <c r="D148" s="2">
        <v>48.62</v>
      </c>
      <c r="E148" s="2">
        <v>0</v>
      </c>
      <c r="F148" s="2">
        <v>400</v>
      </c>
      <c r="G148" s="2">
        <v>0</v>
      </c>
      <c r="H148" s="2">
        <v>788</v>
      </c>
      <c r="I148" s="2">
        <v>468</v>
      </c>
      <c r="J148" s="2">
        <v>708.5</v>
      </c>
      <c r="K148" s="2">
        <v>0</v>
      </c>
      <c r="L148" s="2">
        <v>14082.22</v>
      </c>
      <c r="M148" s="2">
        <v>1585.76</v>
      </c>
      <c r="N148" s="2">
        <v>1341.96</v>
      </c>
      <c r="O148" s="2">
        <v>5716</v>
      </c>
      <c r="P148" s="2">
        <v>8643.7199999999993</v>
      </c>
      <c r="Q148" s="2">
        <v>5438.5</v>
      </c>
    </row>
    <row r="149" spans="1:17" x14ac:dyDescent="0.25">
      <c r="A149" s="4" t="s">
        <v>256</v>
      </c>
      <c r="B149" s="20" t="s">
        <v>257</v>
      </c>
      <c r="C149" s="2">
        <v>11669.1</v>
      </c>
      <c r="D149" s="2">
        <v>0</v>
      </c>
      <c r="E149" s="2">
        <v>0</v>
      </c>
      <c r="F149" s="2">
        <v>0</v>
      </c>
      <c r="G149" s="2">
        <v>0</v>
      </c>
      <c r="H149" s="2">
        <v>788</v>
      </c>
      <c r="I149" s="2">
        <v>468</v>
      </c>
      <c r="J149" s="2">
        <v>566.79999999999995</v>
      </c>
      <c r="K149" s="2">
        <v>0</v>
      </c>
      <c r="L149" s="2">
        <v>13491.9</v>
      </c>
      <c r="M149" s="2">
        <v>1459.66</v>
      </c>
      <c r="N149" s="2">
        <v>1341.96</v>
      </c>
      <c r="O149" s="2">
        <v>5001.78</v>
      </c>
      <c r="P149" s="2">
        <v>7803.4</v>
      </c>
      <c r="Q149" s="2">
        <v>5688.5</v>
      </c>
    </row>
    <row r="150" spans="1:17" x14ac:dyDescent="0.25">
      <c r="A150" s="4" t="s">
        <v>258</v>
      </c>
      <c r="B150" s="20" t="s">
        <v>259</v>
      </c>
      <c r="C150" s="2">
        <v>11669.1</v>
      </c>
      <c r="D150" s="2">
        <v>0</v>
      </c>
      <c r="E150" s="2">
        <v>0</v>
      </c>
      <c r="F150" s="2">
        <v>200</v>
      </c>
      <c r="G150" s="2">
        <v>0</v>
      </c>
      <c r="H150" s="2">
        <v>788</v>
      </c>
      <c r="I150" s="2">
        <v>468</v>
      </c>
      <c r="J150" s="2">
        <v>283.39999999999998</v>
      </c>
      <c r="K150" s="2">
        <v>0</v>
      </c>
      <c r="L150" s="2">
        <v>13408.5</v>
      </c>
      <c r="M150" s="2">
        <v>1441.86</v>
      </c>
      <c r="N150" s="2">
        <v>1341.94</v>
      </c>
      <c r="O150" s="2">
        <v>6658.7</v>
      </c>
      <c r="P150" s="2">
        <v>9442.5</v>
      </c>
      <c r="Q150" s="2">
        <v>3966</v>
      </c>
    </row>
    <row r="151" spans="1:17" x14ac:dyDescent="0.25">
      <c r="A151" s="4" t="s">
        <v>260</v>
      </c>
      <c r="B151" s="20" t="s">
        <v>261</v>
      </c>
      <c r="C151" s="2">
        <v>11669.1</v>
      </c>
      <c r="D151" s="2">
        <v>0</v>
      </c>
      <c r="E151" s="2">
        <v>0</v>
      </c>
      <c r="F151" s="2">
        <v>200</v>
      </c>
      <c r="G151" s="2">
        <v>0</v>
      </c>
      <c r="H151" s="2">
        <v>788</v>
      </c>
      <c r="I151" s="2">
        <v>468</v>
      </c>
      <c r="J151" s="2">
        <v>0</v>
      </c>
      <c r="K151" s="2">
        <v>0</v>
      </c>
      <c r="L151" s="2">
        <v>13125.1</v>
      </c>
      <c r="M151" s="2">
        <v>1386.14</v>
      </c>
      <c r="N151" s="2">
        <v>1341.94</v>
      </c>
      <c r="O151" s="2">
        <v>5326.52</v>
      </c>
      <c r="P151" s="2">
        <v>8054.6</v>
      </c>
      <c r="Q151" s="2">
        <v>5070.5</v>
      </c>
    </row>
    <row r="152" spans="1:17" x14ac:dyDescent="0.25">
      <c r="A152" s="4" t="s">
        <v>262</v>
      </c>
      <c r="B152" s="20" t="s">
        <v>263</v>
      </c>
      <c r="C152" s="2">
        <v>11669.1</v>
      </c>
      <c r="D152" s="2">
        <v>0</v>
      </c>
      <c r="E152" s="2">
        <v>0</v>
      </c>
      <c r="F152" s="2">
        <v>0</v>
      </c>
      <c r="G152" s="2">
        <v>0</v>
      </c>
      <c r="H152" s="2">
        <v>788</v>
      </c>
      <c r="I152" s="2">
        <v>468</v>
      </c>
      <c r="J152" s="2">
        <v>0</v>
      </c>
      <c r="K152" s="2">
        <v>0</v>
      </c>
      <c r="L152" s="2">
        <v>12925.1</v>
      </c>
      <c r="M152" s="2">
        <v>1348.24</v>
      </c>
      <c r="N152" s="2">
        <v>1341.96</v>
      </c>
      <c r="O152" s="2">
        <v>6094.9</v>
      </c>
      <c r="P152" s="2">
        <v>8785.1</v>
      </c>
      <c r="Q152" s="2">
        <v>4140</v>
      </c>
    </row>
    <row r="153" spans="1:17" x14ac:dyDescent="0.25">
      <c r="A153" s="11" t="s">
        <v>538</v>
      </c>
      <c r="B153" s="26"/>
      <c r="C153" s="26" t="s">
        <v>39</v>
      </c>
      <c r="D153" s="26" t="s">
        <v>39</v>
      </c>
      <c r="E153" s="26" t="s">
        <v>39</v>
      </c>
      <c r="F153" s="26" t="s">
        <v>39</v>
      </c>
      <c r="G153" s="26" t="s">
        <v>39</v>
      </c>
      <c r="H153" s="26" t="s">
        <v>39</v>
      </c>
      <c r="I153" s="26" t="s">
        <v>39</v>
      </c>
      <c r="J153" s="26" t="s">
        <v>39</v>
      </c>
      <c r="K153" s="2">
        <v>0</v>
      </c>
      <c r="L153" s="26" t="s">
        <v>39</v>
      </c>
      <c r="M153" s="26" t="s">
        <v>39</v>
      </c>
      <c r="N153" s="26" t="s">
        <v>39</v>
      </c>
      <c r="O153" s="2">
        <v>0</v>
      </c>
      <c r="P153" s="26" t="s">
        <v>39</v>
      </c>
      <c r="Q153" s="26" t="s">
        <v>39</v>
      </c>
    </row>
    <row r="154" spans="1:17" x14ac:dyDescent="0.25">
      <c r="A154" s="4"/>
      <c r="B154" s="20"/>
      <c r="C154" s="20"/>
      <c r="D154" s="20"/>
      <c r="E154" s="20"/>
      <c r="F154" s="20"/>
      <c r="G154" s="20"/>
      <c r="H154" s="20"/>
      <c r="I154" s="20"/>
      <c r="J154" s="20"/>
      <c r="K154" s="2">
        <v>0</v>
      </c>
      <c r="L154" s="20"/>
      <c r="M154" s="20"/>
      <c r="N154" s="20"/>
      <c r="O154" s="2">
        <v>0</v>
      </c>
      <c r="P154" s="20"/>
      <c r="Q154" s="20"/>
    </row>
    <row r="155" spans="1:17" x14ac:dyDescent="0.25">
      <c r="A155" s="10" t="s">
        <v>264</v>
      </c>
      <c r="B155" s="20"/>
      <c r="C155" s="20"/>
      <c r="D155" s="20"/>
      <c r="E155" s="20"/>
      <c r="F155" s="20"/>
      <c r="G155" s="20"/>
      <c r="H155" s="20"/>
      <c r="I155" s="20"/>
      <c r="J155" s="20"/>
      <c r="K155" s="2">
        <v>0</v>
      </c>
      <c r="L155" s="20"/>
      <c r="M155" s="20"/>
      <c r="N155" s="20"/>
      <c r="O155" s="2">
        <v>0</v>
      </c>
      <c r="P155" s="20"/>
      <c r="Q155" s="20"/>
    </row>
    <row r="156" spans="1:17" x14ac:dyDescent="0.25">
      <c r="A156" s="4" t="s">
        <v>265</v>
      </c>
      <c r="B156" s="20" t="s">
        <v>266</v>
      </c>
      <c r="C156" s="2">
        <v>13605.9</v>
      </c>
      <c r="D156" s="2">
        <v>0</v>
      </c>
      <c r="E156" s="2">
        <v>0</v>
      </c>
      <c r="F156" s="2">
        <v>400</v>
      </c>
      <c r="G156" s="2">
        <v>0</v>
      </c>
      <c r="H156" s="2">
        <v>941</v>
      </c>
      <c r="I156" s="2">
        <v>645</v>
      </c>
      <c r="J156" s="2">
        <v>425.1</v>
      </c>
      <c r="K156" s="2">
        <v>0</v>
      </c>
      <c r="L156" s="2">
        <v>16017</v>
      </c>
      <c r="M156" s="2">
        <v>1999.02</v>
      </c>
      <c r="N156" s="2">
        <v>1564.68</v>
      </c>
      <c r="O156" s="2">
        <v>6145.3</v>
      </c>
      <c r="P156" s="2">
        <v>9709</v>
      </c>
      <c r="Q156" s="2">
        <v>6308</v>
      </c>
    </row>
    <row r="157" spans="1:17" x14ac:dyDescent="0.25">
      <c r="A157" s="4" t="s">
        <v>267</v>
      </c>
      <c r="B157" s="20" t="s">
        <v>268</v>
      </c>
      <c r="C157" s="2">
        <v>11669.1</v>
      </c>
      <c r="D157" s="2">
        <v>0</v>
      </c>
      <c r="E157" s="2">
        <v>0</v>
      </c>
      <c r="F157" s="2">
        <v>400</v>
      </c>
      <c r="G157" s="2">
        <v>0</v>
      </c>
      <c r="H157" s="2">
        <v>788</v>
      </c>
      <c r="I157" s="2">
        <v>468</v>
      </c>
      <c r="J157" s="2">
        <v>283.39999999999998</v>
      </c>
      <c r="K157" s="2">
        <v>0</v>
      </c>
      <c r="L157" s="2">
        <v>13608.5</v>
      </c>
      <c r="M157" s="2">
        <v>1484.58</v>
      </c>
      <c r="N157" s="2">
        <v>1341.94</v>
      </c>
      <c r="O157" s="2">
        <v>7638.48</v>
      </c>
      <c r="P157" s="2">
        <v>10465</v>
      </c>
      <c r="Q157" s="2">
        <v>3143.5</v>
      </c>
    </row>
    <row r="158" spans="1:17" x14ac:dyDescent="0.25">
      <c r="A158" s="11" t="s">
        <v>538</v>
      </c>
      <c r="B158" s="26"/>
      <c r="C158" s="26" t="s">
        <v>39</v>
      </c>
      <c r="D158" s="26" t="s">
        <v>39</v>
      </c>
      <c r="E158" s="26" t="s">
        <v>39</v>
      </c>
      <c r="F158" s="26" t="s">
        <v>39</v>
      </c>
      <c r="G158" s="26" t="s">
        <v>39</v>
      </c>
      <c r="H158" s="26" t="s">
        <v>39</v>
      </c>
      <c r="I158" s="26" t="s">
        <v>39</v>
      </c>
      <c r="J158" s="26" t="s">
        <v>39</v>
      </c>
      <c r="K158" s="2">
        <v>0</v>
      </c>
      <c r="L158" s="26" t="s">
        <v>39</v>
      </c>
      <c r="M158" s="26" t="s">
        <v>39</v>
      </c>
      <c r="N158" s="26" t="s">
        <v>39</v>
      </c>
      <c r="O158" s="2">
        <v>0</v>
      </c>
      <c r="P158" s="26" t="s">
        <v>39</v>
      </c>
      <c r="Q158" s="26" t="s">
        <v>39</v>
      </c>
    </row>
    <row r="159" spans="1:17" x14ac:dyDescent="0.25">
      <c r="A159" s="4"/>
      <c r="B159" s="20"/>
      <c r="C159" s="20"/>
      <c r="D159" s="20"/>
      <c r="E159" s="20"/>
      <c r="F159" s="20"/>
      <c r="G159" s="20"/>
      <c r="H159" s="20"/>
      <c r="I159" s="20"/>
      <c r="J159" s="20"/>
      <c r="K159" s="2">
        <v>0</v>
      </c>
      <c r="L159" s="20"/>
      <c r="M159" s="20"/>
      <c r="N159" s="20"/>
      <c r="O159" s="2">
        <v>0</v>
      </c>
      <c r="P159" s="20"/>
      <c r="Q159" s="20"/>
    </row>
    <row r="160" spans="1:17" x14ac:dyDescent="0.25">
      <c r="A160" s="10" t="s">
        <v>269</v>
      </c>
      <c r="B160" s="20"/>
      <c r="C160" s="20"/>
      <c r="D160" s="20"/>
      <c r="E160" s="20"/>
      <c r="F160" s="20"/>
      <c r="G160" s="20"/>
      <c r="H160" s="20"/>
      <c r="I160" s="20"/>
      <c r="J160" s="20"/>
      <c r="K160" s="2">
        <v>0</v>
      </c>
      <c r="L160" s="20"/>
      <c r="M160" s="20"/>
      <c r="N160" s="20"/>
      <c r="O160" s="2">
        <v>0</v>
      </c>
      <c r="P160" s="20"/>
      <c r="Q160" s="20"/>
    </row>
    <row r="161" spans="1:17" x14ac:dyDescent="0.25">
      <c r="A161" s="4" t="s">
        <v>528</v>
      </c>
      <c r="B161" s="20" t="s">
        <v>529</v>
      </c>
      <c r="C161" s="2">
        <v>11279.1</v>
      </c>
      <c r="D161" s="2">
        <v>0</v>
      </c>
      <c r="E161" s="2">
        <v>0</v>
      </c>
      <c r="F161" s="2">
        <v>0</v>
      </c>
      <c r="G161" s="2">
        <v>0</v>
      </c>
      <c r="H161" s="2">
        <v>737</v>
      </c>
      <c r="I161" s="2">
        <v>455</v>
      </c>
      <c r="J161" s="2">
        <v>708.5</v>
      </c>
      <c r="K161" s="2">
        <v>0</v>
      </c>
      <c r="L161" s="2">
        <v>13179.6</v>
      </c>
      <c r="M161" s="2">
        <v>1393.84</v>
      </c>
      <c r="N161" s="2">
        <v>1297.0999999999999</v>
      </c>
      <c r="O161" s="2">
        <v>4011.6600000000003</v>
      </c>
      <c r="P161" s="2">
        <v>6702.6</v>
      </c>
      <c r="Q161" s="2">
        <v>6477</v>
      </c>
    </row>
    <row r="162" spans="1:17" x14ac:dyDescent="0.25">
      <c r="A162" s="4" t="s">
        <v>270</v>
      </c>
      <c r="B162" s="20" t="s">
        <v>271</v>
      </c>
      <c r="C162" s="2">
        <v>13125</v>
      </c>
      <c r="D162" s="2">
        <v>0</v>
      </c>
      <c r="E162" s="2">
        <v>0</v>
      </c>
      <c r="F162" s="2">
        <v>200</v>
      </c>
      <c r="G162" s="2">
        <v>0</v>
      </c>
      <c r="H162" s="2">
        <v>903</v>
      </c>
      <c r="I162" s="2">
        <v>549</v>
      </c>
      <c r="J162" s="2">
        <v>708.5</v>
      </c>
      <c r="K162" s="2">
        <v>0</v>
      </c>
      <c r="L162" s="2">
        <v>15485.5</v>
      </c>
      <c r="M162" s="2">
        <v>1885.5</v>
      </c>
      <c r="N162" s="2">
        <v>1509.38</v>
      </c>
      <c r="O162" s="2">
        <v>10110.119999999999</v>
      </c>
      <c r="P162" s="2">
        <v>13505</v>
      </c>
      <c r="Q162" s="2">
        <v>1980.5</v>
      </c>
    </row>
    <row r="163" spans="1:17" x14ac:dyDescent="0.25">
      <c r="A163" s="4" t="s">
        <v>272</v>
      </c>
      <c r="B163" s="20" t="s">
        <v>273</v>
      </c>
      <c r="C163" s="2">
        <v>13125</v>
      </c>
      <c r="D163" s="2">
        <v>0</v>
      </c>
      <c r="E163" s="2">
        <v>0</v>
      </c>
      <c r="F163" s="2">
        <v>0</v>
      </c>
      <c r="G163" s="2">
        <v>0</v>
      </c>
      <c r="H163" s="2">
        <v>903</v>
      </c>
      <c r="I163" s="2">
        <v>549</v>
      </c>
      <c r="J163" s="2">
        <v>566.79999999999995</v>
      </c>
      <c r="K163" s="2">
        <v>0</v>
      </c>
      <c r="L163" s="2">
        <v>15135.29</v>
      </c>
      <c r="M163" s="2">
        <v>1810.7</v>
      </c>
      <c r="N163" s="2">
        <v>1509.38</v>
      </c>
      <c r="O163" s="2">
        <v>7616.7100000000009</v>
      </c>
      <c r="P163" s="2">
        <v>10936.79</v>
      </c>
      <c r="Q163" s="2">
        <v>4198.5</v>
      </c>
    </row>
    <row r="164" spans="1:17" x14ac:dyDescent="0.25">
      <c r="A164" s="4" t="s">
        <v>274</v>
      </c>
      <c r="B164" s="20" t="s">
        <v>275</v>
      </c>
      <c r="C164" s="2">
        <v>12657.9</v>
      </c>
      <c r="D164" s="2">
        <v>0</v>
      </c>
      <c r="E164" s="2">
        <v>0</v>
      </c>
      <c r="F164" s="2">
        <v>400</v>
      </c>
      <c r="G164" s="2">
        <v>0</v>
      </c>
      <c r="H164" s="2">
        <v>915</v>
      </c>
      <c r="I164" s="2">
        <v>616</v>
      </c>
      <c r="J164" s="2">
        <v>566.79999999999995</v>
      </c>
      <c r="K164" s="2">
        <v>0</v>
      </c>
      <c r="L164" s="2">
        <v>15155.7</v>
      </c>
      <c r="M164" s="2">
        <v>1815.06</v>
      </c>
      <c r="N164" s="2">
        <v>1455.66</v>
      </c>
      <c r="O164" s="2">
        <v>126.48</v>
      </c>
      <c r="P164" s="2">
        <v>3397.2</v>
      </c>
      <c r="Q164" s="2">
        <v>11758.5</v>
      </c>
    </row>
    <row r="165" spans="1:17" x14ac:dyDescent="0.25">
      <c r="A165" s="4" t="s">
        <v>276</v>
      </c>
      <c r="B165" s="20" t="s">
        <v>277</v>
      </c>
      <c r="C165" s="2">
        <v>12038.1</v>
      </c>
      <c r="D165" s="2">
        <v>0</v>
      </c>
      <c r="E165" s="2">
        <v>0</v>
      </c>
      <c r="F165" s="2">
        <v>200</v>
      </c>
      <c r="G165" s="2">
        <v>0</v>
      </c>
      <c r="H165" s="2">
        <v>802</v>
      </c>
      <c r="I165" s="2">
        <v>482</v>
      </c>
      <c r="J165" s="2">
        <v>566.79999999999995</v>
      </c>
      <c r="K165" s="2">
        <v>0</v>
      </c>
      <c r="L165" s="2">
        <v>14088.9</v>
      </c>
      <c r="M165" s="2">
        <v>1587.18</v>
      </c>
      <c r="N165" s="2">
        <v>1384.38</v>
      </c>
      <c r="O165" s="2">
        <v>8333.84</v>
      </c>
      <c r="P165" s="2">
        <v>11305.4</v>
      </c>
      <c r="Q165" s="2">
        <v>2783.5</v>
      </c>
    </row>
    <row r="166" spans="1:17" x14ac:dyDescent="0.25">
      <c r="A166" s="4" t="s">
        <v>278</v>
      </c>
      <c r="B166" s="20" t="s">
        <v>279</v>
      </c>
      <c r="C166" s="2">
        <v>13125</v>
      </c>
      <c r="D166" s="2">
        <v>0</v>
      </c>
      <c r="E166" s="2">
        <v>0</v>
      </c>
      <c r="F166" s="2">
        <v>0</v>
      </c>
      <c r="G166" s="2">
        <v>0</v>
      </c>
      <c r="H166" s="2">
        <v>903</v>
      </c>
      <c r="I166" s="2">
        <v>549</v>
      </c>
      <c r="J166" s="2">
        <v>566.79999999999995</v>
      </c>
      <c r="K166" s="2">
        <v>0</v>
      </c>
      <c r="L166" s="2">
        <v>14706.3</v>
      </c>
      <c r="M166" s="2">
        <v>1719.07</v>
      </c>
      <c r="N166" s="2">
        <v>1509.38</v>
      </c>
      <c r="O166" s="2">
        <v>8521.85</v>
      </c>
      <c r="P166" s="2">
        <v>11750.3</v>
      </c>
      <c r="Q166" s="2">
        <v>2956</v>
      </c>
    </row>
    <row r="167" spans="1:17" x14ac:dyDescent="0.25">
      <c r="A167" s="4" t="s">
        <v>280</v>
      </c>
      <c r="B167" s="20" t="s">
        <v>281</v>
      </c>
      <c r="C167" s="2">
        <v>12657.9</v>
      </c>
      <c r="D167" s="2">
        <v>0</v>
      </c>
      <c r="E167" s="2">
        <v>0</v>
      </c>
      <c r="F167" s="2">
        <v>0</v>
      </c>
      <c r="G167" s="2">
        <v>0</v>
      </c>
      <c r="H167" s="2">
        <v>909</v>
      </c>
      <c r="I167" s="2">
        <v>616</v>
      </c>
      <c r="J167" s="2">
        <v>566.79999999999995</v>
      </c>
      <c r="K167" s="2">
        <v>0</v>
      </c>
      <c r="L167" s="2">
        <v>14688.17</v>
      </c>
      <c r="M167" s="2">
        <v>1715.19</v>
      </c>
      <c r="N167" s="2">
        <v>1455.66</v>
      </c>
      <c r="O167" s="2">
        <v>7378.82</v>
      </c>
      <c r="P167" s="2">
        <v>10549.67</v>
      </c>
      <c r="Q167" s="2">
        <v>4138.5</v>
      </c>
    </row>
    <row r="168" spans="1:17" x14ac:dyDescent="0.25">
      <c r="A168" s="4" t="s">
        <v>282</v>
      </c>
      <c r="B168" s="20" t="s">
        <v>283</v>
      </c>
      <c r="C168" s="2">
        <v>13125</v>
      </c>
      <c r="D168" s="2">
        <v>0</v>
      </c>
      <c r="E168" s="2">
        <v>0</v>
      </c>
      <c r="F168" s="2">
        <v>200</v>
      </c>
      <c r="G168" s="2">
        <v>0</v>
      </c>
      <c r="H168" s="2">
        <v>903</v>
      </c>
      <c r="I168" s="2">
        <v>549</v>
      </c>
      <c r="J168" s="2">
        <v>566.79999999999995</v>
      </c>
      <c r="K168" s="2">
        <v>0</v>
      </c>
      <c r="L168" s="2">
        <v>15343.8</v>
      </c>
      <c r="M168" s="2">
        <v>1855.24</v>
      </c>
      <c r="N168" s="2">
        <v>1509.38</v>
      </c>
      <c r="O168" s="2">
        <v>6694.18</v>
      </c>
      <c r="P168" s="2">
        <v>10058.799999999999</v>
      </c>
      <c r="Q168" s="2">
        <v>5285</v>
      </c>
    </row>
    <row r="169" spans="1:17" x14ac:dyDescent="0.25">
      <c r="A169" s="4" t="s">
        <v>284</v>
      </c>
      <c r="B169" s="20" t="s">
        <v>285</v>
      </c>
      <c r="C169" s="2">
        <v>11279.1</v>
      </c>
      <c r="D169" s="2">
        <v>0</v>
      </c>
      <c r="E169" s="2">
        <v>0</v>
      </c>
      <c r="F169" s="2">
        <v>0</v>
      </c>
      <c r="G169" s="2">
        <v>0</v>
      </c>
      <c r="H169" s="2">
        <v>737</v>
      </c>
      <c r="I169" s="2">
        <v>455</v>
      </c>
      <c r="J169" s="2">
        <v>425.1</v>
      </c>
      <c r="K169" s="2">
        <v>0</v>
      </c>
      <c r="L169" s="2">
        <v>12896.2</v>
      </c>
      <c r="M169" s="2">
        <v>1343.06</v>
      </c>
      <c r="N169" s="2">
        <v>1297.0999999999999</v>
      </c>
      <c r="O169" s="2">
        <v>112.53999999999999</v>
      </c>
      <c r="P169" s="2">
        <v>2752.7</v>
      </c>
      <c r="Q169" s="2">
        <v>10143.5</v>
      </c>
    </row>
    <row r="170" spans="1:17" x14ac:dyDescent="0.25">
      <c r="A170" s="4" t="s">
        <v>286</v>
      </c>
      <c r="B170" s="20" t="s">
        <v>287</v>
      </c>
      <c r="C170" s="2">
        <v>9494</v>
      </c>
      <c r="D170" s="2">
        <v>0</v>
      </c>
      <c r="E170" s="2">
        <v>0</v>
      </c>
      <c r="F170" s="2">
        <v>0</v>
      </c>
      <c r="G170" s="2">
        <v>0</v>
      </c>
      <c r="H170" s="2">
        <v>687</v>
      </c>
      <c r="I170" s="2">
        <v>462</v>
      </c>
      <c r="J170" s="2">
        <v>425.1</v>
      </c>
      <c r="K170" s="2">
        <v>0</v>
      </c>
      <c r="L170" s="2">
        <v>10991.12</v>
      </c>
      <c r="M170" s="2">
        <v>1002.41</v>
      </c>
      <c r="N170" s="2">
        <v>1091.76</v>
      </c>
      <c r="O170" s="2">
        <v>3594.9500000000003</v>
      </c>
      <c r="P170" s="2">
        <v>5689.12</v>
      </c>
      <c r="Q170" s="2">
        <v>5302</v>
      </c>
    </row>
    <row r="171" spans="1:17" x14ac:dyDescent="0.25">
      <c r="A171" s="4" t="s">
        <v>288</v>
      </c>
      <c r="B171" s="20" t="s">
        <v>289</v>
      </c>
      <c r="C171" s="2">
        <v>13125</v>
      </c>
      <c r="D171" s="2">
        <v>0</v>
      </c>
      <c r="E171" s="2">
        <v>0</v>
      </c>
      <c r="F171" s="2">
        <v>0</v>
      </c>
      <c r="G171" s="2">
        <v>0</v>
      </c>
      <c r="H171" s="2">
        <v>903</v>
      </c>
      <c r="I171" s="2">
        <v>549</v>
      </c>
      <c r="J171" s="2">
        <v>425.1</v>
      </c>
      <c r="K171" s="2">
        <v>0</v>
      </c>
      <c r="L171" s="2">
        <v>15002.1</v>
      </c>
      <c r="M171" s="2">
        <v>1782.24</v>
      </c>
      <c r="N171" s="2">
        <v>1509.38</v>
      </c>
      <c r="O171" s="2">
        <v>3901.9800000000005</v>
      </c>
      <c r="P171" s="2">
        <v>7193.6</v>
      </c>
      <c r="Q171" s="2">
        <v>7808.5</v>
      </c>
    </row>
    <row r="172" spans="1:17" x14ac:dyDescent="0.25">
      <c r="A172" s="4" t="s">
        <v>290</v>
      </c>
      <c r="B172" s="20" t="s">
        <v>291</v>
      </c>
      <c r="C172" s="2">
        <v>7666.5</v>
      </c>
      <c r="D172" s="2">
        <v>0</v>
      </c>
      <c r="E172" s="2">
        <v>0</v>
      </c>
      <c r="F172" s="2">
        <v>0</v>
      </c>
      <c r="G172" s="2">
        <v>0</v>
      </c>
      <c r="H172" s="2">
        <v>547</v>
      </c>
      <c r="I172" s="2">
        <v>340</v>
      </c>
      <c r="J172" s="2">
        <v>425.1</v>
      </c>
      <c r="K172" s="2">
        <v>0</v>
      </c>
      <c r="L172" s="2">
        <v>8978.6</v>
      </c>
      <c r="M172" s="2">
        <v>706.5</v>
      </c>
      <c r="N172" s="2">
        <v>881.64</v>
      </c>
      <c r="O172" s="2">
        <v>-0.04</v>
      </c>
      <c r="P172" s="2">
        <v>1588.1</v>
      </c>
      <c r="Q172" s="2">
        <v>7390.5</v>
      </c>
    </row>
    <row r="173" spans="1:17" x14ac:dyDescent="0.25">
      <c r="A173" s="4" t="s">
        <v>292</v>
      </c>
      <c r="B173" s="20" t="s">
        <v>293</v>
      </c>
      <c r="C173" s="2">
        <v>13125</v>
      </c>
      <c r="D173" s="2">
        <v>0</v>
      </c>
      <c r="E173" s="2">
        <v>0</v>
      </c>
      <c r="F173" s="2">
        <v>0</v>
      </c>
      <c r="G173" s="2">
        <v>0</v>
      </c>
      <c r="H173" s="2">
        <v>903</v>
      </c>
      <c r="I173" s="2">
        <v>549</v>
      </c>
      <c r="J173" s="2">
        <v>425.1</v>
      </c>
      <c r="K173" s="2">
        <v>0</v>
      </c>
      <c r="L173" s="2">
        <v>14904.88</v>
      </c>
      <c r="M173" s="2">
        <v>1761.47</v>
      </c>
      <c r="N173" s="2">
        <v>1509.38</v>
      </c>
      <c r="O173" s="2">
        <v>8324.0300000000007</v>
      </c>
      <c r="P173" s="2">
        <v>11594.88</v>
      </c>
      <c r="Q173" s="2">
        <v>3310</v>
      </c>
    </row>
    <row r="174" spans="1:17" x14ac:dyDescent="0.25">
      <c r="A174" s="4" t="s">
        <v>554</v>
      </c>
      <c r="B174" s="20" t="s">
        <v>555</v>
      </c>
      <c r="C174" s="2">
        <v>13125</v>
      </c>
      <c r="D174" s="2">
        <v>0</v>
      </c>
      <c r="E174" s="2">
        <v>0</v>
      </c>
      <c r="F174" s="2">
        <v>0</v>
      </c>
      <c r="G174" s="2">
        <v>0</v>
      </c>
      <c r="H174" s="2">
        <v>903</v>
      </c>
      <c r="I174" s="2">
        <v>274.5</v>
      </c>
      <c r="J174" s="2">
        <v>425.1</v>
      </c>
      <c r="K174" s="2">
        <v>0</v>
      </c>
      <c r="L174" s="2">
        <v>14727.6</v>
      </c>
      <c r="M174" s="2">
        <v>1723.61</v>
      </c>
      <c r="N174" s="2">
        <v>1509.38</v>
      </c>
      <c r="O174" s="2">
        <v>6282.61</v>
      </c>
      <c r="P174" s="2">
        <v>9515.6</v>
      </c>
      <c r="Q174" s="2">
        <v>5212</v>
      </c>
    </row>
    <row r="175" spans="1:17" x14ac:dyDescent="0.25">
      <c r="A175" s="4" t="s">
        <v>294</v>
      </c>
      <c r="B175" s="20" t="s">
        <v>295</v>
      </c>
      <c r="C175" s="2">
        <v>13125</v>
      </c>
      <c r="D175" s="2">
        <v>0</v>
      </c>
      <c r="E175" s="2">
        <v>0</v>
      </c>
      <c r="F175" s="2">
        <v>400</v>
      </c>
      <c r="G175" s="2">
        <v>0</v>
      </c>
      <c r="H175" s="2">
        <v>903</v>
      </c>
      <c r="I175" s="2">
        <v>549</v>
      </c>
      <c r="J175" s="2">
        <v>425.1</v>
      </c>
      <c r="K175" s="2">
        <v>0</v>
      </c>
      <c r="L175" s="2">
        <v>15286.04</v>
      </c>
      <c r="M175" s="2">
        <v>1842.89</v>
      </c>
      <c r="N175" s="2">
        <v>1509.38</v>
      </c>
      <c r="O175" s="2">
        <v>6093.27</v>
      </c>
      <c r="P175" s="2">
        <v>9445.5400000000009</v>
      </c>
      <c r="Q175" s="2">
        <v>5840.5</v>
      </c>
    </row>
    <row r="176" spans="1:17" x14ac:dyDescent="0.25">
      <c r="A176" s="4" t="s">
        <v>296</v>
      </c>
      <c r="B176" s="20" t="s">
        <v>297</v>
      </c>
      <c r="C176" s="2">
        <v>13656</v>
      </c>
      <c r="D176" s="2">
        <v>0</v>
      </c>
      <c r="E176" s="2">
        <v>0</v>
      </c>
      <c r="F176" s="2">
        <v>200</v>
      </c>
      <c r="G176" s="2">
        <v>0</v>
      </c>
      <c r="H176" s="2">
        <v>1016</v>
      </c>
      <c r="I176" s="2">
        <v>684</v>
      </c>
      <c r="J176" s="2">
        <v>425.1</v>
      </c>
      <c r="K176" s="2">
        <v>0</v>
      </c>
      <c r="L176" s="2">
        <v>15981.1</v>
      </c>
      <c r="M176" s="2">
        <v>1991.36</v>
      </c>
      <c r="N176" s="2">
        <v>1570.44</v>
      </c>
      <c r="O176" s="2">
        <v>6213.8000000000011</v>
      </c>
      <c r="P176" s="2">
        <v>9775.6</v>
      </c>
      <c r="Q176" s="2">
        <v>6205.5</v>
      </c>
    </row>
    <row r="177" spans="1:17" x14ac:dyDescent="0.25">
      <c r="A177" s="4" t="s">
        <v>298</v>
      </c>
      <c r="B177" s="20" t="s">
        <v>299</v>
      </c>
      <c r="C177" s="2">
        <v>13656</v>
      </c>
      <c r="D177" s="2">
        <v>0</v>
      </c>
      <c r="E177" s="2">
        <v>0</v>
      </c>
      <c r="F177" s="2">
        <v>0</v>
      </c>
      <c r="G177" s="2">
        <v>0</v>
      </c>
      <c r="H177" s="2">
        <v>1016</v>
      </c>
      <c r="I177" s="2">
        <v>684</v>
      </c>
      <c r="J177" s="2">
        <v>283.39999999999998</v>
      </c>
      <c r="K177" s="2">
        <v>0</v>
      </c>
      <c r="L177" s="2">
        <v>15591.98</v>
      </c>
      <c r="M177" s="2">
        <v>1908.25</v>
      </c>
      <c r="N177" s="2">
        <v>1570.44</v>
      </c>
      <c r="O177" s="2">
        <v>6530.79</v>
      </c>
      <c r="P177" s="2">
        <v>10009.48</v>
      </c>
      <c r="Q177" s="2">
        <v>5582.5</v>
      </c>
    </row>
    <row r="178" spans="1:17" x14ac:dyDescent="0.25">
      <c r="A178" s="4" t="s">
        <v>510</v>
      </c>
      <c r="B178" s="20" t="s">
        <v>511</v>
      </c>
      <c r="C178" s="2">
        <v>13656</v>
      </c>
      <c r="D178" s="2">
        <v>0</v>
      </c>
      <c r="E178" s="2">
        <v>0</v>
      </c>
      <c r="F178" s="2">
        <v>200</v>
      </c>
      <c r="G178" s="2">
        <v>0</v>
      </c>
      <c r="H178" s="2">
        <v>903</v>
      </c>
      <c r="I178" s="2">
        <v>549</v>
      </c>
      <c r="J178" s="2">
        <v>283.39999999999998</v>
      </c>
      <c r="K178" s="2">
        <v>0</v>
      </c>
      <c r="L178" s="2">
        <v>14971.68</v>
      </c>
      <c r="M178" s="2">
        <v>1775.75</v>
      </c>
      <c r="N178" s="2">
        <v>1509.38</v>
      </c>
      <c r="O178" s="2">
        <v>3387.5499999999997</v>
      </c>
      <c r="P178" s="2">
        <v>6672.68</v>
      </c>
      <c r="Q178" s="2">
        <v>8299</v>
      </c>
    </row>
    <row r="179" spans="1:17" x14ac:dyDescent="0.25">
      <c r="A179" s="4" t="s">
        <v>300</v>
      </c>
      <c r="B179" s="20" t="s">
        <v>301</v>
      </c>
      <c r="C179" s="2">
        <v>13656</v>
      </c>
      <c r="D179" s="2">
        <v>0</v>
      </c>
      <c r="E179" s="2">
        <v>0</v>
      </c>
      <c r="F179" s="2">
        <v>200</v>
      </c>
      <c r="G179" s="2">
        <v>0</v>
      </c>
      <c r="H179" s="2">
        <v>1016</v>
      </c>
      <c r="I179" s="2">
        <v>684</v>
      </c>
      <c r="J179" s="2">
        <v>283.39999999999998</v>
      </c>
      <c r="K179" s="2">
        <v>0</v>
      </c>
      <c r="L179" s="2">
        <v>15839.4</v>
      </c>
      <c r="M179" s="2">
        <v>1961.1</v>
      </c>
      <c r="N179" s="2">
        <v>1570.44</v>
      </c>
      <c r="O179" s="2">
        <v>8096.8600000000006</v>
      </c>
      <c r="P179" s="2">
        <v>11628.4</v>
      </c>
      <c r="Q179" s="2">
        <v>4211</v>
      </c>
    </row>
    <row r="180" spans="1:17" x14ac:dyDescent="0.25">
      <c r="A180" s="4" t="s">
        <v>302</v>
      </c>
      <c r="B180" s="20" t="s">
        <v>303</v>
      </c>
      <c r="C180" s="2">
        <v>13656</v>
      </c>
      <c r="D180" s="2">
        <v>0</v>
      </c>
      <c r="E180" s="2">
        <v>0</v>
      </c>
      <c r="F180" s="2">
        <v>400</v>
      </c>
      <c r="G180" s="2">
        <v>0</v>
      </c>
      <c r="H180" s="2">
        <v>1016</v>
      </c>
      <c r="I180" s="2">
        <v>684</v>
      </c>
      <c r="J180" s="2">
        <v>283.39999999999998</v>
      </c>
      <c r="K180" s="2">
        <v>0</v>
      </c>
      <c r="L180" s="2">
        <v>16039.4</v>
      </c>
      <c r="M180" s="2">
        <v>2003.82</v>
      </c>
      <c r="N180" s="2">
        <v>1570.44</v>
      </c>
      <c r="O180" s="2">
        <v>8759.64</v>
      </c>
      <c r="P180" s="2">
        <v>12333.9</v>
      </c>
      <c r="Q180" s="2">
        <v>3705.5</v>
      </c>
    </row>
    <row r="181" spans="1:17" x14ac:dyDescent="0.25">
      <c r="A181" s="4" t="s">
        <v>304</v>
      </c>
      <c r="B181" s="20" t="s">
        <v>305</v>
      </c>
      <c r="C181" s="2">
        <v>13656</v>
      </c>
      <c r="D181" s="2">
        <v>0</v>
      </c>
      <c r="E181" s="2">
        <v>0</v>
      </c>
      <c r="F181" s="2">
        <v>0</v>
      </c>
      <c r="G181" s="2">
        <v>0</v>
      </c>
      <c r="H181" s="2">
        <v>1016</v>
      </c>
      <c r="I181" s="2">
        <v>684</v>
      </c>
      <c r="J181" s="2">
        <v>283.39999999999998</v>
      </c>
      <c r="K181" s="2">
        <v>0</v>
      </c>
      <c r="L181" s="2">
        <v>15184.2</v>
      </c>
      <c r="M181" s="2">
        <v>1821.15</v>
      </c>
      <c r="N181" s="2">
        <v>1570.44</v>
      </c>
      <c r="O181" s="2">
        <v>5038.1099999999997</v>
      </c>
      <c r="P181" s="2">
        <v>8429.7000000000007</v>
      </c>
      <c r="Q181" s="2">
        <v>6754.5</v>
      </c>
    </row>
    <row r="182" spans="1:17" x14ac:dyDescent="0.25">
      <c r="A182" s="4" t="s">
        <v>306</v>
      </c>
      <c r="B182" s="20" t="s">
        <v>307</v>
      </c>
      <c r="C182" s="2">
        <v>13656</v>
      </c>
      <c r="D182" s="2">
        <v>0</v>
      </c>
      <c r="E182" s="2">
        <v>0</v>
      </c>
      <c r="F182" s="2">
        <v>200</v>
      </c>
      <c r="G182" s="2">
        <v>0</v>
      </c>
      <c r="H182" s="2">
        <v>1016</v>
      </c>
      <c r="I182" s="2">
        <v>478.8</v>
      </c>
      <c r="J182" s="2">
        <v>283.39999999999998</v>
      </c>
      <c r="K182" s="2">
        <v>0</v>
      </c>
      <c r="L182" s="2">
        <v>15634.2</v>
      </c>
      <c r="M182" s="2">
        <v>1917.27</v>
      </c>
      <c r="N182" s="2">
        <v>1570.44</v>
      </c>
      <c r="O182" s="2">
        <v>2828.49</v>
      </c>
      <c r="P182" s="2">
        <v>6316.2</v>
      </c>
      <c r="Q182" s="2">
        <v>9318</v>
      </c>
    </row>
    <row r="183" spans="1:17" x14ac:dyDescent="0.25">
      <c r="A183" s="4" t="s">
        <v>308</v>
      </c>
      <c r="B183" s="20" t="s">
        <v>309</v>
      </c>
      <c r="C183" s="2">
        <v>13125</v>
      </c>
      <c r="D183" s="2">
        <v>0</v>
      </c>
      <c r="E183" s="2">
        <v>0</v>
      </c>
      <c r="F183" s="2">
        <v>0</v>
      </c>
      <c r="G183" s="2">
        <v>0</v>
      </c>
      <c r="H183" s="2">
        <v>903</v>
      </c>
      <c r="I183" s="2">
        <v>0</v>
      </c>
      <c r="J183" s="2">
        <v>283.39999999999998</v>
      </c>
      <c r="K183" s="2">
        <v>0</v>
      </c>
      <c r="L183" s="2">
        <v>14011.4</v>
      </c>
      <c r="M183" s="2">
        <v>1570.64</v>
      </c>
      <c r="N183" s="2">
        <v>1509.38</v>
      </c>
      <c r="O183" s="2">
        <v>5757.38</v>
      </c>
      <c r="P183" s="2">
        <v>8837.4</v>
      </c>
      <c r="Q183" s="2">
        <v>5174</v>
      </c>
    </row>
    <row r="184" spans="1:17" x14ac:dyDescent="0.25">
      <c r="A184" s="4" t="s">
        <v>310</v>
      </c>
      <c r="B184" s="20" t="s">
        <v>311</v>
      </c>
      <c r="C184" s="2">
        <v>13125</v>
      </c>
      <c r="D184" s="2">
        <v>0</v>
      </c>
      <c r="E184" s="2">
        <v>0</v>
      </c>
      <c r="F184" s="2">
        <v>400</v>
      </c>
      <c r="G184" s="2">
        <v>0</v>
      </c>
      <c r="H184" s="2">
        <v>903</v>
      </c>
      <c r="I184" s="2">
        <v>549</v>
      </c>
      <c r="J184" s="2">
        <v>283.39999999999998</v>
      </c>
      <c r="K184" s="2">
        <v>0</v>
      </c>
      <c r="L184" s="2">
        <v>15260.4</v>
      </c>
      <c r="M184" s="2">
        <v>1837.42</v>
      </c>
      <c r="N184" s="2">
        <v>1509.38</v>
      </c>
      <c r="O184" s="2">
        <v>125.60000000000001</v>
      </c>
      <c r="P184" s="2">
        <v>3472.4</v>
      </c>
      <c r="Q184" s="2">
        <v>11788</v>
      </c>
    </row>
    <row r="185" spans="1:17" x14ac:dyDescent="0.25">
      <c r="A185" s="4" t="s">
        <v>312</v>
      </c>
      <c r="B185" s="20" t="s">
        <v>313</v>
      </c>
      <c r="C185" s="2">
        <v>13656</v>
      </c>
      <c r="D185" s="2">
        <v>0</v>
      </c>
      <c r="E185" s="2">
        <v>0</v>
      </c>
      <c r="F185" s="2">
        <v>200</v>
      </c>
      <c r="G185" s="2">
        <v>0</v>
      </c>
      <c r="H185" s="2">
        <v>1016</v>
      </c>
      <c r="I185" s="2">
        <v>684</v>
      </c>
      <c r="J185" s="2">
        <v>0</v>
      </c>
      <c r="K185" s="2">
        <v>0</v>
      </c>
      <c r="L185" s="2">
        <v>15556</v>
      </c>
      <c r="M185" s="2">
        <v>1900.56</v>
      </c>
      <c r="N185" s="2">
        <v>1570.44</v>
      </c>
      <c r="O185" s="2">
        <v>7515</v>
      </c>
      <c r="P185" s="2">
        <v>10986</v>
      </c>
      <c r="Q185" s="2">
        <v>4570</v>
      </c>
    </row>
    <row r="186" spans="1:17" x14ac:dyDescent="0.25">
      <c r="A186" s="4" t="s">
        <v>314</v>
      </c>
      <c r="B186" s="20" t="s">
        <v>315</v>
      </c>
      <c r="C186" s="2">
        <v>13656</v>
      </c>
      <c r="D186" s="2">
        <v>0</v>
      </c>
      <c r="E186" s="2">
        <v>0</v>
      </c>
      <c r="F186" s="2">
        <v>0</v>
      </c>
      <c r="G186" s="2">
        <v>0</v>
      </c>
      <c r="H186" s="2">
        <v>1016</v>
      </c>
      <c r="I186" s="2">
        <v>684</v>
      </c>
      <c r="J186" s="2">
        <v>0</v>
      </c>
      <c r="K186" s="2">
        <v>0</v>
      </c>
      <c r="L186" s="2">
        <v>15347.78</v>
      </c>
      <c r="M186" s="2">
        <v>1856.08</v>
      </c>
      <c r="N186" s="2">
        <v>1570.44</v>
      </c>
      <c r="O186" s="2">
        <v>130.76</v>
      </c>
      <c r="P186" s="2">
        <v>3557.28</v>
      </c>
      <c r="Q186" s="2">
        <v>11790.5</v>
      </c>
    </row>
    <row r="187" spans="1:17" x14ac:dyDescent="0.25">
      <c r="A187" s="4" t="s">
        <v>316</v>
      </c>
      <c r="B187" s="20" t="s">
        <v>317</v>
      </c>
      <c r="C187" s="2">
        <v>13656</v>
      </c>
      <c r="D187" s="2">
        <v>0</v>
      </c>
      <c r="E187" s="2">
        <v>0</v>
      </c>
      <c r="F187" s="2">
        <v>0</v>
      </c>
      <c r="G187" s="2">
        <v>0</v>
      </c>
      <c r="H187" s="2">
        <v>1016</v>
      </c>
      <c r="I187" s="2">
        <v>684</v>
      </c>
      <c r="J187" s="2">
        <v>0</v>
      </c>
      <c r="K187" s="2">
        <v>0</v>
      </c>
      <c r="L187" s="2">
        <v>15356</v>
      </c>
      <c r="M187" s="2">
        <v>1857.84</v>
      </c>
      <c r="N187" s="2">
        <v>1570.44</v>
      </c>
      <c r="O187" s="2">
        <v>130.22</v>
      </c>
      <c r="P187" s="2">
        <v>3558.5</v>
      </c>
      <c r="Q187" s="2">
        <v>11797.5</v>
      </c>
    </row>
    <row r="188" spans="1:17" x14ac:dyDescent="0.25">
      <c r="A188" s="4" t="s">
        <v>318</v>
      </c>
      <c r="B188" s="20" t="s">
        <v>319</v>
      </c>
      <c r="C188" s="2">
        <v>13656</v>
      </c>
      <c r="D188" s="2">
        <v>0</v>
      </c>
      <c r="E188" s="2">
        <v>0</v>
      </c>
      <c r="F188" s="2">
        <v>200</v>
      </c>
      <c r="G188" s="2">
        <v>0</v>
      </c>
      <c r="H188" s="2">
        <v>1016</v>
      </c>
      <c r="I188" s="2">
        <v>684</v>
      </c>
      <c r="J188" s="2">
        <v>0</v>
      </c>
      <c r="K188" s="2">
        <v>0</v>
      </c>
      <c r="L188" s="2">
        <v>15556</v>
      </c>
      <c r="M188" s="2">
        <v>1900.56</v>
      </c>
      <c r="N188" s="2">
        <v>1570.44</v>
      </c>
      <c r="O188" s="2">
        <v>2587.9999999999995</v>
      </c>
      <c r="P188" s="2">
        <v>6059</v>
      </c>
      <c r="Q188" s="2">
        <v>9497</v>
      </c>
    </row>
    <row r="189" spans="1:17" x14ac:dyDescent="0.25">
      <c r="A189" s="4" t="s">
        <v>320</v>
      </c>
      <c r="B189" s="20" t="s">
        <v>321</v>
      </c>
      <c r="C189" s="2">
        <v>13656</v>
      </c>
      <c r="D189" s="2">
        <v>0</v>
      </c>
      <c r="E189" s="2">
        <v>0</v>
      </c>
      <c r="F189" s="2">
        <v>200</v>
      </c>
      <c r="G189" s="2">
        <v>0</v>
      </c>
      <c r="H189" s="2">
        <v>1016</v>
      </c>
      <c r="I189" s="2">
        <v>684</v>
      </c>
      <c r="J189" s="2">
        <v>0</v>
      </c>
      <c r="K189" s="2">
        <v>0</v>
      </c>
      <c r="L189" s="2">
        <v>15556</v>
      </c>
      <c r="M189" s="2">
        <v>1900.56</v>
      </c>
      <c r="N189" s="2">
        <v>1570.44</v>
      </c>
      <c r="O189" s="2">
        <v>136.5</v>
      </c>
      <c r="P189" s="2">
        <v>3607.5</v>
      </c>
      <c r="Q189" s="2">
        <v>11948.5</v>
      </c>
    </row>
    <row r="190" spans="1:17" x14ac:dyDescent="0.25">
      <c r="A190" s="4" t="s">
        <v>322</v>
      </c>
      <c r="B190" s="20" t="s">
        <v>323</v>
      </c>
      <c r="C190" s="2">
        <v>13656</v>
      </c>
      <c r="D190" s="2">
        <v>0</v>
      </c>
      <c r="E190" s="2">
        <v>0</v>
      </c>
      <c r="F190" s="2">
        <v>200</v>
      </c>
      <c r="G190" s="2">
        <v>0</v>
      </c>
      <c r="H190" s="2">
        <v>1016</v>
      </c>
      <c r="I190" s="2">
        <v>684</v>
      </c>
      <c r="J190" s="2">
        <v>0</v>
      </c>
      <c r="K190" s="2">
        <v>0</v>
      </c>
      <c r="L190" s="2">
        <v>15556</v>
      </c>
      <c r="M190" s="2">
        <v>1900.56</v>
      </c>
      <c r="N190" s="2">
        <v>1570.44</v>
      </c>
      <c r="O190" s="2">
        <v>7296</v>
      </c>
      <c r="P190" s="2">
        <v>10767</v>
      </c>
      <c r="Q190" s="2">
        <v>4789</v>
      </c>
    </row>
    <row r="191" spans="1:17" x14ac:dyDescent="0.25">
      <c r="A191" s="4" t="s">
        <v>324</v>
      </c>
      <c r="B191" s="20" t="s">
        <v>325</v>
      </c>
      <c r="C191" s="2">
        <v>13656</v>
      </c>
      <c r="D191" s="2">
        <v>0</v>
      </c>
      <c r="E191" s="2">
        <v>0</v>
      </c>
      <c r="F191" s="2">
        <v>0</v>
      </c>
      <c r="G191" s="2">
        <v>0</v>
      </c>
      <c r="H191" s="2">
        <v>1016</v>
      </c>
      <c r="I191" s="2">
        <v>684</v>
      </c>
      <c r="J191" s="2">
        <v>0</v>
      </c>
      <c r="K191" s="2">
        <v>0</v>
      </c>
      <c r="L191" s="2">
        <v>15333.88</v>
      </c>
      <c r="M191" s="2">
        <v>1853.11</v>
      </c>
      <c r="N191" s="2">
        <v>1570.44</v>
      </c>
      <c r="O191" s="2">
        <v>5990.3300000000008</v>
      </c>
      <c r="P191" s="2">
        <v>9413.8799999999992</v>
      </c>
      <c r="Q191" s="2">
        <v>5920</v>
      </c>
    </row>
    <row r="192" spans="1:17" x14ac:dyDescent="0.25">
      <c r="A192" s="4" t="s">
        <v>326</v>
      </c>
      <c r="B192" s="20" t="s">
        <v>327</v>
      </c>
      <c r="C192" s="2">
        <v>13656</v>
      </c>
      <c r="D192" s="2">
        <v>0</v>
      </c>
      <c r="E192" s="2">
        <v>0</v>
      </c>
      <c r="F192" s="2">
        <v>400</v>
      </c>
      <c r="G192" s="2">
        <v>0</v>
      </c>
      <c r="H192" s="2">
        <v>1016</v>
      </c>
      <c r="I192" s="2">
        <v>684</v>
      </c>
      <c r="J192" s="2">
        <v>0</v>
      </c>
      <c r="K192" s="2">
        <v>0</v>
      </c>
      <c r="L192" s="2">
        <v>15756</v>
      </c>
      <c r="M192" s="2">
        <v>1943.28</v>
      </c>
      <c r="N192" s="2">
        <v>1570.44</v>
      </c>
      <c r="O192" s="2">
        <v>5929.28</v>
      </c>
      <c r="P192" s="2">
        <v>9443</v>
      </c>
      <c r="Q192" s="2">
        <v>6313</v>
      </c>
    </row>
    <row r="193" spans="1:17" x14ac:dyDescent="0.25">
      <c r="A193" s="4" t="s">
        <v>328</v>
      </c>
      <c r="B193" s="20" t="s">
        <v>329</v>
      </c>
      <c r="C193" s="2">
        <v>13656</v>
      </c>
      <c r="D193" s="2">
        <v>0</v>
      </c>
      <c r="E193" s="2">
        <v>0</v>
      </c>
      <c r="F193" s="2">
        <v>0</v>
      </c>
      <c r="G193" s="2">
        <v>0</v>
      </c>
      <c r="H193" s="2">
        <v>1016</v>
      </c>
      <c r="I193" s="2">
        <v>684</v>
      </c>
      <c r="J193" s="2">
        <v>0</v>
      </c>
      <c r="K193" s="2">
        <v>0</v>
      </c>
      <c r="L193" s="2">
        <v>15356</v>
      </c>
      <c r="M193" s="2">
        <v>1857.84</v>
      </c>
      <c r="N193" s="2">
        <v>1570.44</v>
      </c>
      <c r="O193" s="2">
        <v>136.72</v>
      </c>
      <c r="P193" s="2">
        <v>3565</v>
      </c>
      <c r="Q193" s="2">
        <v>11791</v>
      </c>
    </row>
    <row r="194" spans="1:17" x14ac:dyDescent="0.25">
      <c r="A194" s="4" t="s">
        <v>330</v>
      </c>
      <c r="B194" s="20" t="s">
        <v>331</v>
      </c>
      <c r="C194" s="2">
        <v>13656</v>
      </c>
      <c r="D194" s="2">
        <v>0</v>
      </c>
      <c r="E194" s="2">
        <v>0</v>
      </c>
      <c r="F194" s="2">
        <v>0</v>
      </c>
      <c r="G194" s="2">
        <v>0</v>
      </c>
      <c r="H194" s="2">
        <v>1016</v>
      </c>
      <c r="I194" s="2">
        <v>684</v>
      </c>
      <c r="J194" s="2">
        <v>0</v>
      </c>
      <c r="K194" s="2">
        <v>0</v>
      </c>
      <c r="L194" s="2">
        <v>15349.05</v>
      </c>
      <c r="M194" s="2">
        <v>1856.35</v>
      </c>
      <c r="N194" s="2">
        <v>1570.44</v>
      </c>
      <c r="O194" s="2">
        <v>5266.76</v>
      </c>
      <c r="P194" s="2">
        <v>8693.5499999999993</v>
      </c>
      <c r="Q194" s="2">
        <v>6655.5</v>
      </c>
    </row>
    <row r="195" spans="1:17" x14ac:dyDescent="0.25">
      <c r="A195" s="4" t="s">
        <v>332</v>
      </c>
      <c r="B195" s="20" t="s">
        <v>333</v>
      </c>
      <c r="C195" s="2">
        <v>12657.9</v>
      </c>
      <c r="D195" s="2">
        <v>0</v>
      </c>
      <c r="E195" s="2">
        <v>0</v>
      </c>
      <c r="F195" s="2">
        <v>0</v>
      </c>
      <c r="G195" s="2">
        <v>0</v>
      </c>
      <c r="H195" s="2">
        <v>915</v>
      </c>
      <c r="I195" s="2">
        <v>616</v>
      </c>
      <c r="J195" s="2">
        <v>0</v>
      </c>
      <c r="K195" s="2">
        <v>0</v>
      </c>
      <c r="L195" s="2">
        <v>14161.65</v>
      </c>
      <c r="M195" s="2">
        <v>1602.72</v>
      </c>
      <c r="N195" s="2">
        <v>1455.66</v>
      </c>
      <c r="O195" s="2">
        <v>6346.27</v>
      </c>
      <c r="P195" s="2">
        <v>9404.65</v>
      </c>
      <c r="Q195" s="2">
        <v>4757</v>
      </c>
    </row>
    <row r="196" spans="1:17" x14ac:dyDescent="0.25">
      <c r="A196" s="4" t="s">
        <v>334</v>
      </c>
      <c r="B196" s="20" t="s">
        <v>335</v>
      </c>
      <c r="C196" s="2">
        <v>15333</v>
      </c>
      <c r="D196" s="2">
        <v>2874.94</v>
      </c>
      <c r="E196" s="2">
        <v>0</v>
      </c>
      <c r="F196" s="2">
        <v>0</v>
      </c>
      <c r="G196" s="2">
        <v>0</v>
      </c>
      <c r="H196" s="2">
        <v>1093</v>
      </c>
      <c r="I196" s="2">
        <v>684</v>
      </c>
      <c r="J196" s="2">
        <v>0</v>
      </c>
      <c r="K196" s="2">
        <v>0</v>
      </c>
      <c r="L196" s="2">
        <v>19984.939999999999</v>
      </c>
      <c r="M196" s="2">
        <v>2674.47</v>
      </c>
      <c r="N196" s="2">
        <v>1763.3</v>
      </c>
      <c r="O196" s="2">
        <v>1657.17</v>
      </c>
      <c r="P196" s="2">
        <v>6094.94</v>
      </c>
      <c r="Q196" s="2">
        <v>13890</v>
      </c>
    </row>
    <row r="197" spans="1:17" x14ac:dyDescent="0.25">
      <c r="A197" s="4" t="s">
        <v>336</v>
      </c>
      <c r="B197" s="20" t="s">
        <v>337</v>
      </c>
      <c r="C197" s="2">
        <v>13125</v>
      </c>
      <c r="D197" s="2">
        <v>0</v>
      </c>
      <c r="E197" s="2">
        <v>0</v>
      </c>
      <c r="F197" s="2">
        <v>0</v>
      </c>
      <c r="G197" s="2">
        <v>0</v>
      </c>
      <c r="H197" s="2">
        <v>903</v>
      </c>
      <c r="I197" s="2">
        <v>549</v>
      </c>
      <c r="J197" s="2">
        <v>0</v>
      </c>
      <c r="K197" s="2">
        <v>0</v>
      </c>
      <c r="L197" s="2">
        <v>14552.69</v>
      </c>
      <c r="M197" s="2">
        <v>1686.26</v>
      </c>
      <c r="N197" s="2">
        <v>1509.38</v>
      </c>
      <c r="O197" s="2">
        <v>4605.55</v>
      </c>
      <c r="P197" s="2">
        <v>7801.19</v>
      </c>
      <c r="Q197" s="2">
        <v>6751.5</v>
      </c>
    </row>
    <row r="198" spans="1:17" x14ac:dyDescent="0.25">
      <c r="A198" s="4" t="s">
        <v>512</v>
      </c>
      <c r="B198" s="20" t="s">
        <v>513</v>
      </c>
      <c r="C198" s="2">
        <v>13656</v>
      </c>
      <c r="D198" s="2">
        <v>0</v>
      </c>
      <c r="E198" s="2">
        <v>0</v>
      </c>
      <c r="F198" s="2">
        <v>0</v>
      </c>
      <c r="G198" s="2">
        <v>0</v>
      </c>
      <c r="H198" s="2">
        <v>1016</v>
      </c>
      <c r="I198" s="2">
        <v>684</v>
      </c>
      <c r="J198" s="2">
        <v>0</v>
      </c>
      <c r="K198" s="2">
        <v>0</v>
      </c>
      <c r="L198" s="2">
        <v>15235.88</v>
      </c>
      <c r="M198" s="2">
        <v>1832.18</v>
      </c>
      <c r="N198" s="2">
        <v>1570.44</v>
      </c>
      <c r="O198" s="2">
        <v>0.26</v>
      </c>
      <c r="P198" s="2">
        <v>3402.88</v>
      </c>
      <c r="Q198" s="2">
        <v>11833</v>
      </c>
    </row>
    <row r="199" spans="1:17" x14ac:dyDescent="0.25">
      <c r="A199" s="4" t="s">
        <v>338</v>
      </c>
      <c r="B199" s="20" t="s">
        <v>339</v>
      </c>
      <c r="C199" s="2">
        <v>13125</v>
      </c>
      <c r="D199" s="2">
        <v>0</v>
      </c>
      <c r="E199" s="2">
        <v>0</v>
      </c>
      <c r="F199" s="2">
        <v>0</v>
      </c>
      <c r="G199" s="2">
        <v>0</v>
      </c>
      <c r="H199" s="2">
        <v>903</v>
      </c>
      <c r="I199" s="2">
        <v>549</v>
      </c>
      <c r="J199" s="2">
        <v>0</v>
      </c>
      <c r="K199" s="2">
        <v>0</v>
      </c>
      <c r="L199" s="2">
        <v>14552.09</v>
      </c>
      <c r="M199" s="2">
        <v>1686.12</v>
      </c>
      <c r="N199" s="2">
        <v>1509.38</v>
      </c>
      <c r="O199" s="2">
        <v>1876.09</v>
      </c>
      <c r="P199" s="2">
        <v>5071.59</v>
      </c>
      <c r="Q199" s="2">
        <v>9480.5</v>
      </c>
    </row>
    <row r="200" spans="1:17" x14ac:dyDescent="0.25">
      <c r="A200" s="4" t="s">
        <v>340</v>
      </c>
      <c r="B200" s="20" t="s">
        <v>341</v>
      </c>
      <c r="C200" s="2">
        <v>13125</v>
      </c>
      <c r="D200" s="2">
        <v>0</v>
      </c>
      <c r="E200" s="2">
        <v>0</v>
      </c>
      <c r="F200" s="2">
        <v>200</v>
      </c>
      <c r="G200" s="2">
        <v>0</v>
      </c>
      <c r="H200" s="2">
        <v>903</v>
      </c>
      <c r="I200" s="2">
        <v>549</v>
      </c>
      <c r="J200" s="2">
        <v>0</v>
      </c>
      <c r="K200" s="2">
        <v>0</v>
      </c>
      <c r="L200" s="2">
        <v>14777</v>
      </c>
      <c r="M200" s="2">
        <v>1734.16</v>
      </c>
      <c r="N200" s="2">
        <v>1509.38</v>
      </c>
      <c r="O200" s="2">
        <v>-0.04</v>
      </c>
      <c r="P200" s="2">
        <v>3243.5</v>
      </c>
      <c r="Q200" s="2">
        <v>11533.5</v>
      </c>
    </row>
    <row r="201" spans="1:17" x14ac:dyDescent="0.25">
      <c r="A201" s="4" t="s">
        <v>342</v>
      </c>
      <c r="B201" s="20" t="s">
        <v>343</v>
      </c>
      <c r="C201" s="2">
        <v>13125</v>
      </c>
      <c r="D201" s="2">
        <v>0</v>
      </c>
      <c r="E201" s="2">
        <v>0</v>
      </c>
      <c r="F201" s="2">
        <v>0</v>
      </c>
      <c r="G201" s="2">
        <v>0</v>
      </c>
      <c r="H201" s="2">
        <v>903</v>
      </c>
      <c r="I201" s="2">
        <v>549</v>
      </c>
      <c r="J201" s="2">
        <v>0</v>
      </c>
      <c r="K201" s="2">
        <v>0</v>
      </c>
      <c r="L201" s="2">
        <v>14570.32</v>
      </c>
      <c r="M201" s="2">
        <v>1690.01</v>
      </c>
      <c r="N201" s="2">
        <v>1509.38</v>
      </c>
      <c r="O201" s="2">
        <v>1876.43</v>
      </c>
      <c r="P201" s="2">
        <v>5075.82</v>
      </c>
      <c r="Q201" s="2">
        <v>9494.5</v>
      </c>
    </row>
    <row r="202" spans="1:17" x14ac:dyDescent="0.25">
      <c r="A202" s="4" t="s">
        <v>344</v>
      </c>
      <c r="B202" s="20" t="s">
        <v>345</v>
      </c>
      <c r="C202" s="2">
        <v>13125</v>
      </c>
      <c r="D202" s="2">
        <v>0</v>
      </c>
      <c r="E202" s="2">
        <v>0</v>
      </c>
      <c r="F202" s="2">
        <v>0</v>
      </c>
      <c r="G202" s="2">
        <v>0</v>
      </c>
      <c r="H202" s="2">
        <v>903</v>
      </c>
      <c r="I202" s="2">
        <v>549</v>
      </c>
      <c r="J202" s="2">
        <v>0</v>
      </c>
      <c r="K202" s="2">
        <v>0</v>
      </c>
      <c r="L202" s="2">
        <v>14120.36</v>
      </c>
      <c r="M202" s="2">
        <v>1593.9</v>
      </c>
      <c r="N202" s="2">
        <v>1509.37</v>
      </c>
      <c r="O202" s="2">
        <v>-0.41</v>
      </c>
      <c r="P202" s="2">
        <v>3102.86</v>
      </c>
      <c r="Q202" s="2">
        <v>11017.5</v>
      </c>
    </row>
    <row r="203" spans="1:17" x14ac:dyDescent="0.25">
      <c r="A203" s="4" t="s">
        <v>346</v>
      </c>
      <c r="B203" s="20" t="s">
        <v>347</v>
      </c>
      <c r="C203" s="2">
        <v>13125</v>
      </c>
      <c r="D203" s="2">
        <v>0</v>
      </c>
      <c r="E203" s="2">
        <v>0</v>
      </c>
      <c r="F203" s="2">
        <v>0</v>
      </c>
      <c r="G203" s="2">
        <v>0</v>
      </c>
      <c r="H203" s="2">
        <v>903</v>
      </c>
      <c r="I203" s="2">
        <v>549</v>
      </c>
      <c r="J203" s="2">
        <v>0</v>
      </c>
      <c r="K203" s="2">
        <v>0</v>
      </c>
      <c r="L203" s="2">
        <v>14562.42</v>
      </c>
      <c r="M203" s="2">
        <v>1688.33</v>
      </c>
      <c r="N203" s="2">
        <v>1509.37</v>
      </c>
      <c r="O203" s="2">
        <v>-0.28000000000000003</v>
      </c>
      <c r="P203" s="2">
        <v>3197.42</v>
      </c>
      <c r="Q203" s="2">
        <v>11365</v>
      </c>
    </row>
    <row r="204" spans="1:17" x14ac:dyDescent="0.25">
      <c r="A204" s="4" t="s">
        <v>348</v>
      </c>
      <c r="B204" s="20" t="s">
        <v>349</v>
      </c>
      <c r="C204" s="2">
        <v>11279.1</v>
      </c>
      <c r="D204" s="2">
        <v>0</v>
      </c>
      <c r="E204" s="2">
        <v>0</v>
      </c>
      <c r="F204" s="2">
        <v>400</v>
      </c>
      <c r="G204" s="2">
        <v>0</v>
      </c>
      <c r="H204" s="2">
        <v>737</v>
      </c>
      <c r="I204" s="2">
        <v>425</v>
      </c>
      <c r="J204" s="2">
        <v>0</v>
      </c>
      <c r="K204" s="2">
        <v>0</v>
      </c>
      <c r="L204" s="2">
        <v>12841.1</v>
      </c>
      <c r="M204" s="2">
        <v>1333.18</v>
      </c>
      <c r="N204" s="2">
        <v>1297.0999999999999</v>
      </c>
      <c r="O204" s="2">
        <v>0.32</v>
      </c>
      <c r="P204" s="2">
        <v>2630.6</v>
      </c>
      <c r="Q204" s="2">
        <v>10210.5</v>
      </c>
    </row>
    <row r="205" spans="1:17" x14ac:dyDescent="0.25">
      <c r="A205" s="4" t="s">
        <v>153</v>
      </c>
      <c r="B205" s="20" t="s">
        <v>154</v>
      </c>
      <c r="C205" s="2">
        <v>11279.1</v>
      </c>
      <c r="D205" s="2">
        <v>0</v>
      </c>
      <c r="E205" s="2">
        <v>0</v>
      </c>
      <c r="F205" s="2">
        <v>400</v>
      </c>
      <c r="G205" s="2">
        <v>0</v>
      </c>
      <c r="H205" s="2">
        <v>737</v>
      </c>
      <c r="I205" s="2">
        <v>455</v>
      </c>
      <c r="J205" s="2">
        <v>0</v>
      </c>
      <c r="K205" s="2">
        <v>0</v>
      </c>
      <c r="L205" s="2">
        <v>12871.1</v>
      </c>
      <c r="M205" s="2">
        <v>1338.56</v>
      </c>
      <c r="N205" s="2">
        <v>1297.0999999999999</v>
      </c>
      <c r="O205" s="2">
        <v>-0.06</v>
      </c>
      <c r="P205" s="2">
        <v>2635.6</v>
      </c>
      <c r="Q205" s="2">
        <v>10235.5</v>
      </c>
    </row>
    <row r="206" spans="1:17" x14ac:dyDescent="0.25">
      <c r="A206" s="4" t="s">
        <v>564</v>
      </c>
      <c r="B206" s="20" t="s">
        <v>565</v>
      </c>
      <c r="C206" s="2">
        <v>13125</v>
      </c>
      <c r="D206" s="2">
        <v>0</v>
      </c>
      <c r="E206" s="2">
        <v>0</v>
      </c>
      <c r="F206" s="2">
        <v>0</v>
      </c>
      <c r="G206" s="2">
        <v>4974.32</v>
      </c>
      <c r="H206" s="2">
        <v>0</v>
      </c>
      <c r="I206" s="2">
        <v>0</v>
      </c>
      <c r="J206" s="2">
        <v>0</v>
      </c>
      <c r="K206" s="2">
        <v>1243.58</v>
      </c>
      <c r="L206" s="2">
        <v>6217.9</v>
      </c>
      <c r="M206" s="2">
        <v>49.42</v>
      </c>
      <c r="N206" s="2">
        <v>0</v>
      </c>
      <c r="O206" s="2">
        <v>-338.56000000000006</v>
      </c>
      <c r="P206" s="2">
        <v>285.89999999999998</v>
      </c>
      <c r="Q206" s="2">
        <v>5932</v>
      </c>
    </row>
    <row r="207" spans="1:17" x14ac:dyDescent="0.25">
      <c r="A207" s="11" t="s">
        <v>538</v>
      </c>
      <c r="B207" s="26"/>
      <c r="C207" s="26" t="s">
        <v>39</v>
      </c>
      <c r="D207" s="26" t="s">
        <v>39</v>
      </c>
      <c r="E207" s="26" t="s">
        <v>39</v>
      </c>
      <c r="F207" s="26" t="s">
        <v>39</v>
      </c>
      <c r="G207" s="26" t="s">
        <v>39</v>
      </c>
      <c r="H207" s="26" t="s">
        <v>39</v>
      </c>
      <c r="I207" s="26" t="s">
        <v>39</v>
      </c>
      <c r="J207" s="26" t="s">
        <v>39</v>
      </c>
      <c r="K207" s="2">
        <v>0</v>
      </c>
      <c r="L207" s="26" t="s">
        <v>39</v>
      </c>
      <c r="M207" s="26" t="s">
        <v>39</v>
      </c>
      <c r="N207" s="26" t="s">
        <v>39</v>
      </c>
      <c r="O207" s="2">
        <v>0</v>
      </c>
      <c r="P207" s="26" t="s">
        <v>39</v>
      </c>
      <c r="Q207" s="26" t="s">
        <v>39</v>
      </c>
    </row>
    <row r="208" spans="1:17" x14ac:dyDescent="0.25">
      <c r="A208" s="4"/>
      <c r="B208" s="20"/>
      <c r="C208" s="20"/>
      <c r="D208" s="20"/>
      <c r="E208" s="20"/>
      <c r="F208" s="20"/>
      <c r="G208" s="20"/>
      <c r="H208" s="20"/>
      <c r="I208" s="20"/>
      <c r="J208" s="20"/>
      <c r="K208" s="2">
        <v>0</v>
      </c>
      <c r="L208" s="20"/>
      <c r="M208" s="20"/>
      <c r="N208" s="20"/>
      <c r="O208" s="2">
        <v>0</v>
      </c>
      <c r="P208" s="20"/>
      <c r="Q208" s="20"/>
    </row>
    <row r="209" spans="1:17" x14ac:dyDescent="0.25">
      <c r="A209" s="10" t="s">
        <v>358</v>
      </c>
      <c r="B209" s="20"/>
      <c r="C209" s="20"/>
      <c r="D209" s="20"/>
      <c r="E209" s="20"/>
      <c r="F209" s="20"/>
      <c r="G209" s="20"/>
      <c r="H209" s="20"/>
      <c r="I209" s="20"/>
      <c r="J209" s="20"/>
      <c r="K209" s="2">
        <v>0</v>
      </c>
      <c r="L209" s="20"/>
      <c r="M209" s="20"/>
      <c r="N209" s="20"/>
      <c r="O209" s="2">
        <v>0</v>
      </c>
      <c r="P209" s="20"/>
      <c r="Q209" s="20"/>
    </row>
    <row r="210" spans="1:17" x14ac:dyDescent="0.25">
      <c r="A210" s="4" t="s">
        <v>359</v>
      </c>
      <c r="B210" s="20" t="s">
        <v>360</v>
      </c>
      <c r="C210" s="2">
        <v>13656</v>
      </c>
      <c r="D210" s="2">
        <v>0</v>
      </c>
      <c r="E210" s="2">
        <v>0</v>
      </c>
      <c r="F210" s="2">
        <v>0</v>
      </c>
      <c r="G210" s="2">
        <v>0</v>
      </c>
      <c r="H210" s="2">
        <v>1016</v>
      </c>
      <c r="I210" s="2">
        <v>684</v>
      </c>
      <c r="J210" s="2">
        <v>708.5</v>
      </c>
      <c r="K210" s="2">
        <v>0</v>
      </c>
      <c r="L210" s="2">
        <v>16064.5</v>
      </c>
      <c r="M210" s="2">
        <v>2009.18</v>
      </c>
      <c r="N210" s="2">
        <v>1570.44</v>
      </c>
      <c r="O210" s="2">
        <v>7082.38</v>
      </c>
      <c r="P210" s="2">
        <v>10662</v>
      </c>
      <c r="Q210" s="2">
        <v>5402.5</v>
      </c>
    </row>
    <row r="211" spans="1:17" x14ac:dyDescent="0.25">
      <c r="A211" s="4" t="s">
        <v>361</v>
      </c>
      <c r="B211" s="20" t="s">
        <v>362</v>
      </c>
      <c r="C211" s="2">
        <v>11279.1</v>
      </c>
      <c r="D211" s="2">
        <v>0</v>
      </c>
      <c r="E211" s="2">
        <v>0</v>
      </c>
      <c r="F211" s="2">
        <v>0</v>
      </c>
      <c r="G211" s="2">
        <v>0</v>
      </c>
      <c r="H211" s="2">
        <v>737</v>
      </c>
      <c r="I211" s="2">
        <v>455</v>
      </c>
      <c r="J211" s="2">
        <v>566.79999999999995</v>
      </c>
      <c r="K211" s="2">
        <v>672.16</v>
      </c>
      <c r="L211" s="2">
        <v>13710.06</v>
      </c>
      <c r="M211" s="2">
        <v>1368.46</v>
      </c>
      <c r="N211" s="2">
        <v>1297.0999999999999</v>
      </c>
      <c r="O211" s="2">
        <v>5068</v>
      </c>
      <c r="P211" s="2">
        <v>7733.56</v>
      </c>
      <c r="Q211" s="2">
        <v>5976.5</v>
      </c>
    </row>
    <row r="212" spans="1:17" x14ac:dyDescent="0.25">
      <c r="A212" s="4" t="s">
        <v>363</v>
      </c>
      <c r="B212" s="20" t="s">
        <v>364</v>
      </c>
      <c r="C212" s="2">
        <v>13656</v>
      </c>
      <c r="D212" s="2">
        <v>0</v>
      </c>
      <c r="E212" s="2">
        <v>0</v>
      </c>
      <c r="F212" s="2">
        <v>0</v>
      </c>
      <c r="G212" s="2">
        <v>0</v>
      </c>
      <c r="H212" s="2">
        <v>1016</v>
      </c>
      <c r="I212" s="2">
        <v>684</v>
      </c>
      <c r="J212" s="2">
        <v>566.79999999999995</v>
      </c>
      <c r="K212" s="2">
        <v>0</v>
      </c>
      <c r="L212" s="2">
        <v>15922.8</v>
      </c>
      <c r="M212" s="2">
        <v>1978.9</v>
      </c>
      <c r="N212" s="2">
        <v>1570.44</v>
      </c>
      <c r="O212" s="2">
        <v>4136.46</v>
      </c>
      <c r="P212" s="2">
        <v>7685.8</v>
      </c>
      <c r="Q212" s="2">
        <v>8237</v>
      </c>
    </row>
    <row r="213" spans="1:17" x14ac:dyDescent="0.25">
      <c r="A213" s="4" t="s">
        <v>365</v>
      </c>
      <c r="B213" s="20" t="s">
        <v>366</v>
      </c>
      <c r="C213" s="2">
        <v>11279.1</v>
      </c>
      <c r="D213" s="2">
        <v>0</v>
      </c>
      <c r="E213" s="2">
        <v>0</v>
      </c>
      <c r="F213" s="2">
        <v>0</v>
      </c>
      <c r="G213" s="2">
        <v>0</v>
      </c>
      <c r="H213" s="2">
        <v>737</v>
      </c>
      <c r="I213" s="2">
        <v>455</v>
      </c>
      <c r="J213" s="2">
        <v>425.1</v>
      </c>
      <c r="K213" s="2">
        <v>0</v>
      </c>
      <c r="L213" s="2">
        <v>12825.71</v>
      </c>
      <c r="M213" s="2">
        <v>1330.43</v>
      </c>
      <c r="N213" s="2">
        <v>1297.0999999999999</v>
      </c>
      <c r="O213" s="2">
        <v>106.67999999999999</v>
      </c>
      <c r="P213" s="2">
        <v>2734.21</v>
      </c>
      <c r="Q213" s="2">
        <v>10091.5</v>
      </c>
    </row>
    <row r="214" spans="1:17" x14ac:dyDescent="0.25">
      <c r="A214" s="4" t="s">
        <v>367</v>
      </c>
      <c r="B214" s="20" t="s">
        <v>368</v>
      </c>
      <c r="C214" s="2">
        <v>13656</v>
      </c>
      <c r="D214" s="2">
        <v>0</v>
      </c>
      <c r="E214" s="2">
        <v>0</v>
      </c>
      <c r="F214" s="2">
        <v>0</v>
      </c>
      <c r="G214" s="2">
        <v>0</v>
      </c>
      <c r="H214" s="2">
        <v>1016</v>
      </c>
      <c r="I214" s="2">
        <v>684</v>
      </c>
      <c r="J214" s="2">
        <v>425.1</v>
      </c>
      <c r="K214" s="2">
        <v>0</v>
      </c>
      <c r="L214" s="2">
        <v>15781.1</v>
      </c>
      <c r="M214" s="2">
        <v>1948.64</v>
      </c>
      <c r="N214" s="2">
        <v>1570.44</v>
      </c>
      <c r="O214" s="2">
        <v>6616.02</v>
      </c>
      <c r="P214" s="2">
        <v>10135.1</v>
      </c>
      <c r="Q214" s="2">
        <v>5646</v>
      </c>
    </row>
    <row r="215" spans="1:17" x14ac:dyDescent="0.25">
      <c r="A215" s="4" t="s">
        <v>369</v>
      </c>
      <c r="B215" s="20" t="s">
        <v>370</v>
      </c>
      <c r="C215" s="2">
        <v>11279.1</v>
      </c>
      <c r="D215" s="2">
        <v>0</v>
      </c>
      <c r="E215" s="2">
        <v>0</v>
      </c>
      <c r="F215" s="2">
        <v>200</v>
      </c>
      <c r="G215" s="2">
        <v>0</v>
      </c>
      <c r="H215" s="2">
        <v>737</v>
      </c>
      <c r="I215" s="2">
        <v>455</v>
      </c>
      <c r="J215" s="2">
        <v>283.39999999999998</v>
      </c>
      <c r="K215" s="2">
        <v>0</v>
      </c>
      <c r="L215" s="2">
        <v>12954.5</v>
      </c>
      <c r="M215" s="2">
        <v>1353.52</v>
      </c>
      <c r="N215" s="2">
        <v>1297.0999999999999</v>
      </c>
      <c r="O215" s="2">
        <v>8109.380000000001</v>
      </c>
      <c r="P215" s="2">
        <v>10760</v>
      </c>
      <c r="Q215" s="2">
        <v>2194.5</v>
      </c>
    </row>
    <row r="216" spans="1:17" x14ac:dyDescent="0.25">
      <c r="A216" s="4" t="s">
        <v>371</v>
      </c>
      <c r="B216" s="20" t="s">
        <v>372</v>
      </c>
      <c r="C216" s="2">
        <v>11279.1</v>
      </c>
      <c r="D216" s="2">
        <v>0</v>
      </c>
      <c r="E216" s="2">
        <v>0</v>
      </c>
      <c r="F216" s="2">
        <v>0</v>
      </c>
      <c r="G216" s="2">
        <v>0</v>
      </c>
      <c r="H216" s="2">
        <v>737</v>
      </c>
      <c r="I216" s="2">
        <v>455</v>
      </c>
      <c r="J216" s="2">
        <v>283.39999999999998</v>
      </c>
      <c r="K216" s="2">
        <v>0</v>
      </c>
      <c r="L216" s="2">
        <v>12754.5</v>
      </c>
      <c r="M216" s="2">
        <v>1317.68</v>
      </c>
      <c r="N216" s="2">
        <v>1297.0999999999999</v>
      </c>
      <c r="O216" s="2">
        <v>3416.7200000000003</v>
      </c>
      <c r="P216" s="2">
        <v>6031.5</v>
      </c>
      <c r="Q216" s="2">
        <v>6723</v>
      </c>
    </row>
    <row r="217" spans="1:17" x14ac:dyDescent="0.25">
      <c r="A217" s="4" t="s">
        <v>373</v>
      </c>
      <c r="B217" s="20" t="s">
        <v>374</v>
      </c>
      <c r="C217" s="2">
        <v>13656</v>
      </c>
      <c r="D217" s="2">
        <v>0</v>
      </c>
      <c r="E217" s="2">
        <v>0</v>
      </c>
      <c r="F217" s="2">
        <v>0</v>
      </c>
      <c r="G217" s="2">
        <v>0</v>
      </c>
      <c r="H217" s="2">
        <v>1016</v>
      </c>
      <c r="I217" s="2">
        <v>684</v>
      </c>
      <c r="J217" s="2">
        <v>283.39999999999998</v>
      </c>
      <c r="K217" s="2">
        <v>0</v>
      </c>
      <c r="L217" s="2">
        <v>15639.4</v>
      </c>
      <c r="M217" s="2">
        <v>1918.38</v>
      </c>
      <c r="N217" s="2">
        <v>1570.44</v>
      </c>
      <c r="O217" s="2">
        <v>5010.5800000000008</v>
      </c>
      <c r="P217" s="2">
        <v>8499.4</v>
      </c>
      <c r="Q217" s="2">
        <v>7140</v>
      </c>
    </row>
    <row r="218" spans="1:17" x14ac:dyDescent="0.25">
      <c r="A218" s="4" t="s">
        <v>591</v>
      </c>
      <c r="B218" s="20" t="s">
        <v>592</v>
      </c>
      <c r="C218" s="2">
        <v>13656</v>
      </c>
      <c r="D218" s="2">
        <v>0</v>
      </c>
      <c r="E218" s="2">
        <v>0</v>
      </c>
      <c r="F218" s="2">
        <v>0</v>
      </c>
      <c r="G218" s="2">
        <v>1870.68</v>
      </c>
      <c r="H218" s="2">
        <v>0</v>
      </c>
      <c r="I218" s="2">
        <v>0</v>
      </c>
      <c r="J218" s="2">
        <v>0</v>
      </c>
      <c r="K218" s="2">
        <v>467.65999999999997</v>
      </c>
      <c r="L218" s="2">
        <v>2338.34</v>
      </c>
      <c r="M218" s="2">
        <v>9.6999999999999993</v>
      </c>
      <c r="N218" s="2">
        <v>0</v>
      </c>
      <c r="O218" s="2">
        <v>-377.95</v>
      </c>
      <c r="P218" s="2">
        <v>-191.16</v>
      </c>
      <c r="Q218" s="2">
        <v>2529.5</v>
      </c>
    </row>
    <row r="219" spans="1:17" x14ac:dyDescent="0.25">
      <c r="A219" s="4" t="s">
        <v>375</v>
      </c>
      <c r="B219" s="20" t="s">
        <v>376</v>
      </c>
      <c r="C219" s="2">
        <v>13656</v>
      </c>
      <c r="D219" s="2">
        <v>0</v>
      </c>
      <c r="E219" s="2">
        <v>0</v>
      </c>
      <c r="F219" s="2">
        <v>0</v>
      </c>
      <c r="G219" s="2">
        <v>0</v>
      </c>
      <c r="H219" s="2">
        <v>1016</v>
      </c>
      <c r="I219" s="2">
        <v>684</v>
      </c>
      <c r="J219" s="2">
        <v>283.39999999999998</v>
      </c>
      <c r="K219" s="2">
        <v>0</v>
      </c>
      <c r="L219" s="2">
        <v>15639.4</v>
      </c>
      <c r="M219" s="2">
        <v>1918.38</v>
      </c>
      <c r="N219" s="2">
        <v>1570.44</v>
      </c>
      <c r="O219" s="2">
        <v>5208.5800000000008</v>
      </c>
      <c r="P219" s="2">
        <v>8697.4</v>
      </c>
      <c r="Q219" s="2">
        <v>6942</v>
      </c>
    </row>
    <row r="220" spans="1:17" x14ac:dyDescent="0.25">
      <c r="A220" s="4" t="s">
        <v>377</v>
      </c>
      <c r="B220" s="20" t="s">
        <v>378</v>
      </c>
      <c r="C220" s="2">
        <v>13656</v>
      </c>
      <c r="D220" s="2">
        <v>0</v>
      </c>
      <c r="E220" s="2">
        <v>0</v>
      </c>
      <c r="F220" s="2">
        <v>0</v>
      </c>
      <c r="G220" s="2">
        <v>0</v>
      </c>
      <c r="H220" s="2">
        <v>1016</v>
      </c>
      <c r="I220" s="2">
        <v>684</v>
      </c>
      <c r="J220" s="2">
        <v>283.39999999999998</v>
      </c>
      <c r="K220" s="2">
        <v>0</v>
      </c>
      <c r="L220" s="2">
        <v>15639.4</v>
      </c>
      <c r="M220" s="2">
        <v>1918.38</v>
      </c>
      <c r="N220" s="2">
        <v>1570.44</v>
      </c>
      <c r="O220" s="2">
        <v>2736.58</v>
      </c>
      <c r="P220" s="2">
        <v>6225.4</v>
      </c>
      <c r="Q220" s="2">
        <v>9414</v>
      </c>
    </row>
    <row r="221" spans="1:17" x14ac:dyDescent="0.25">
      <c r="A221" s="4" t="s">
        <v>379</v>
      </c>
      <c r="B221" s="20" t="s">
        <v>380</v>
      </c>
      <c r="C221" s="2">
        <v>13656</v>
      </c>
      <c r="D221" s="2">
        <v>405.89</v>
      </c>
      <c r="E221" s="2">
        <v>0</v>
      </c>
      <c r="F221" s="2">
        <v>0</v>
      </c>
      <c r="G221" s="2">
        <v>0</v>
      </c>
      <c r="H221" s="2">
        <v>1016</v>
      </c>
      <c r="I221" s="2">
        <v>684</v>
      </c>
      <c r="J221" s="2">
        <v>0</v>
      </c>
      <c r="K221" s="2">
        <v>0</v>
      </c>
      <c r="L221" s="2">
        <v>15761.89</v>
      </c>
      <c r="M221" s="2">
        <v>1901.19</v>
      </c>
      <c r="N221" s="2">
        <v>1570.44</v>
      </c>
      <c r="O221" s="2">
        <v>2940.2599999999998</v>
      </c>
      <c r="P221" s="2">
        <v>6411.89</v>
      </c>
      <c r="Q221" s="2">
        <v>9350</v>
      </c>
    </row>
    <row r="222" spans="1:17" x14ac:dyDescent="0.25">
      <c r="A222" s="4" t="s">
        <v>381</v>
      </c>
      <c r="B222" s="20" t="s">
        <v>382</v>
      </c>
      <c r="C222" s="2">
        <v>13656</v>
      </c>
      <c r="D222" s="2">
        <v>405.89</v>
      </c>
      <c r="E222" s="2">
        <v>0</v>
      </c>
      <c r="F222" s="2">
        <v>0</v>
      </c>
      <c r="G222" s="2">
        <v>0</v>
      </c>
      <c r="H222" s="2">
        <v>1016</v>
      </c>
      <c r="I222" s="2">
        <v>684</v>
      </c>
      <c r="J222" s="2">
        <v>0</v>
      </c>
      <c r="K222" s="2">
        <v>0</v>
      </c>
      <c r="L222" s="2">
        <v>15761.89</v>
      </c>
      <c r="M222" s="2">
        <v>1901.19</v>
      </c>
      <c r="N222" s="2">
        <v>1570.44</v>
      </c>
      <c r="O222" s="2">
        <v>136.76</v>
      </c>
      <c r="P222" s="2">
        <v>3608.39</v>
      </c>
      <c r="Q222" s="2">
        <v>12153.5</v>
      </c>
    </row>
    <row r="223" spans="1:17" x14ac:dyDescent="0.25">
      <c r="A223" s="4" t="s">
        <v>383</v>
      </c>
      <c r="B223" s="20" t="s">
        <v>384</v>
      </c>
      <c r="C223" s="2">
        <v>13656</v>
      </c>
      <c r="D223" s="2">
        <v>0</v>
      </c>
      <c r="E223" s="2">
        <v>0</v>
      </c>
      <c r="F223" s="2">
        <v>0</v>
      </c>
      <c r="G223" s="2">
        <v>0</v>
      </c>
      <c r="H223" s="2">
        <v>1016</v>
      </c>
      <c r="I223" s="2">
        <v>684</v>
      </c>
      <c r="J223" s="2">
        <v>0</v>
      </c>
      <c r="K223" s="2">
        <v>0</v>
      </c>
      <c r="L223" s="2">
        <v>15356</v>
      </c>
      <c r="M223" s="2">
        <v>1857.84</v>
      </c>
      <c r="N223" s="2">
        <v>1570.44</v>
      </c>
      <c r="O223" s="2">
        <v>986.71999999999991</v>
      </c>
      <c r="P223" s="2">
        <v>4415</v>
      </c>
      <c r="Q223" s="2">
        <v>10941</v>
      </c>
    </row>
    <row r="224" spans="1:17" x14ac:dyDescent="0.25">
      <c r="A224" s="4" t="s">
        <v>385</v>
      </c>
      <c r="B224" s="20" t="s">
        <v>540</v>
      </c>
      <c r="C224" s="2">
        <v>13656</v>
      </c>
      <c r="D224" s="2">
        <v>0</v>
      </c>
      <c r="E224" s="2">
        <v>0</v>
      </c>
      <c r="F224" s="2">
        <v>0</v>
      </c>
      <c r="G224" s="2">
        <v>0</v>
      </c>
      <c r="H224" s="2">
        <v>1016</v>
      </c>
      <c r="I224" s="2">
        <v>684</v>
      </c>
      <c r="J224" s="2">
        <v>0</v>
      </c>
      <c r="K224" s="2">
        <v>0</v>
      </c>
      <c r="L224" s="2">
        <v>15329.45</v>
      </c>
      <c r="M224" s="2">
        <v>1852.17</v>
      </c>
      <c r="N224" s="2">
        <v>1570.44</v>
      </c>
      <c r="O224" s="2">
        <v>1636.3400000000001</v>
      </c>
      <c r="P224" s="2">
        <v>5058.95</v>
      </c>
      <c r="Q224" s="2">
        <v>10270.5</v>
      </c>
    </row>
    <row r="225" spans="1:17" x14ac:dyDescent="0.25">
      <c r="A225" s="4" t="s">
        <v>387</v>
      </c>
      <c r="B225" s="20" t="s">
        <v>388</v>
      </c>
      <c r="C225" s="2">
        <v>13656</v>
      </c>
      <c r="D225" s="2">
        <v>0</v>
      </c>
      <c r="E225" s="2">
        <v>0</v>
      </c>
      <c r="F225" s="2">
        <v>0</v>
      </c>
      <c r="G225" s="2">
        <v>0</v>
      </c>
      <c r="H225" s="2">
        <v>1016</v>
      </c>
      <c r="I225" s="2">
        <v>684</v>
      </c>
      <c r="J225" s="2">
        <v>0</v>
      </c>
      <c r="K225" s="2">
        <v>0</v>
      </c>
      <c r="L225" s="2">
        <v>14704.62</v>
      </c>
      <c r="M225" s="2">
        <v>1718.7</v>
      </c>
      <c r="N225" s="2">
        <v>1501.44</v>
      </c>
      <c r="O225" s="2">
        <v>5379.98</v>
      </c>
      <c r="P225" s="2">
        <v>8600.1200000000008</v>
      </c>
      <c r="Q225" s="2">
        <v>6104.5</v>
      </c>
    </row>
    <row r="226" spans="1:17" x14ac:dyDescent="0.25">
      <c r="A226" s="4" t="s">
        <v>389</v>
      </c>
      <c r="B226" s="20" t="s">
        <v>390</v>
      </c>
      <c r="C226" s="2">
        <v>13656</v>
      </c>
      <c r="D226" s="2">
        <v>0</v>
      </c>
      <c r="E226" s="2">
        <v>0</v>
      </c>
      <c r="F226" s="2">
        <v>0</v>
      </c>
      <c r="G226" s="2">
        <v>0</v>
      </c>
      <c r="H226" s="2">
        <v>1016</v>
      </c>
      <c r="I226" s="2">
        <v>684</v>
      </c>
      <c r="J226" s="2">
        <v>0</v>
      </c>
      <c r="K226" s="2">
        <v>0</v>
      </c>
      <c r="L226" s="2">
        <v>15356</v>
      </c>
      <c r="M226" s="2">
        <v>1857.84</v>
      </c>
      <c r="N226" s="2">
        <v>1570.44</v>
      </c>
      <c r="O226" s="2">
        <v>0.22</v>
      </c>
      <c r="P226" s="2">
        <v>3428.5</v>
      </c>
      <c r="Q226" s="2">
        <v>11927.5</v>
      </c>
    </row>
    <row r="227" spans="1:17" x14ac:dyDescent="0.25">
      <c r="A227" s="4" t="s">
        <v>391</v>
      </c>
      <c r="B227" s="20" t="s">
        <v>392</v>
      </c>
      <c r="C227" s="2">
        <v>13656</v>
      </c>
      <c r="D227" s="2">
        <v>0</v>
      </c>
      <c r="E227" s="2">
        <v>0</v>
      </c>
      <c r="F227" s="2">
        <v>0</v>
      </c>
      <c r="G227" s="2">
        <v>0</v>
      </c>
      <c r="H227" s="2">
        <v>1016</v>
      </c>
      <c r="I227" s="2">
        <v>684</v>
      </c>
      <c r="J227" s="2">
        <v>0</v>
      </c>
      <c r="K227" s="2">
        <v>0</v>
      </c>
      <c r="L227" s="2">
        <v>14890.68</v>
      </c>
      <c r="M227" s="2">
        <v>1758.45</v>
      </c>
      <c r="N227" s="2">
        <v>1570.44</v>
      </c>
      <c r="O227" s="2">
        <v>0.28999999999999998</v>
      </c>
      <c r="P227" s="2">
        <v>3329.18</v>
      </c>
      <c r="Q227" s="2">
        <v>11561.5</v>
      </c>
    </row>
    <row r="228" spans="1:17" x14ac:dyDescent="0.25">
      <c r="A228" s="4" t="s">
        <v>393</v>
      </c>
      <c r="B228" s="20" t="s">
        <v>394</v>
      </c>
      <c r="C228" s="2">
        <v>13656</v>
      </c>
      <c r="D228" s="2">
        <v>0</v>
      </c>
      <c r="E228" s="2">
        <v>0</v>
      </c>
      <c r="F228" s="2">
        <v>0</v>
      </c>
      <c r="G228" s="2">
        <v>0</v>
      </c>
      <c r="H228" s="2">
        <v>1016</v>
      </c>
      <c r="I228" s="2">
        <v>684</v>
      </c>
      <c r="J228" s="2">
        <v>0</v>
      </c>
      <c r="K228" s="2">
        <v>0</v>
      </c>
      <c r="L228" s="2">
        <v>15356</v>
      </c>
      <c r="M228" s="2">
        <v>1857.84</v>
      </c>
      <c r="N228" s="2">
        <v>1570.44</v>
      </c>
      <c r="O228" s="2">
        <v>-0.28000000000000003</v>
      </c>
      <c r="P228" s="2">
        <v>3428</v>
      </c>
      <c r="Q228" s="2">
        <v>11928</v>
      </c>
    </row>
    <row r="229" spans="1:17" x14ac:dyDescent="0.25">
      <c r="A229" s="4" t="s">
        <v>395</v>
      </c>
      <c r="B229" s="20" t="s">
        <v>396</v>
      </c>
      <c r="C229" s="2">
        <v>13656</v>
      </c>
      <c r="D229" s="2">
        <v>0</v>
      </c>
      <c r="E229" s="2">
        <v>0</v>
      </c>
      <c r="F229" s="2">
        <v>0</v>
      </c>
      <c r="G229" s="2">
        <v>0</v>
      </c>
      <c r="H229" s="2">
        <v>1016</v>
      </c>
      <c r="I229" s="2">
        <v>456</v>
      </c>
      <c r="J229" s="2">
        <v>0</v>
      </c>
      <c r="K229" s="2">
        <v>0</v>
      </c>
      <c r="L229" s="2">
        <v>15128</v>
      </c>
      <c r="M229" s="2">
        <v>1809.14</v>
      </c>
      <c r="N229" s="2">
        <v>1570.44</v>
      </c>
      <c r="O229" s="2">
        <v>-0.08</v>
      </c>
      <c r="P229" s="2">
        <v>3379.5</v>
      </c>
      <c r="Q229" s="2">
        <v>11748.5</v>
      </c>
    </row>
    <row r="230" spans="1:17" x14ac:dyDescent="0.25">
      <c r="A230" s="4" t="s">
        <v>397</v>
      </c>
      <c r="B230" s="20" t="s">
        <v>398</v>
      </c>
      <c r="C230" s="2">
        <v>13656</v>
      </c>
      <c r="D230" s="2">
        <v>0</v>
      </c>
      <c r="E230" s="2">
        <v>0</v>
      </c>
      <c r="F230" s="2">
        <v>0</v>
      </c>
      <c r="G230" s="2">
        <v>0</v>
      </c>
      <c r="H230" s="2">
        <v>1016</v>
      </c>
      <c r="I230" s="2">
        <v>684</v>
      </c>
      <c r="J230" s="2">
        <v>0</v>
      </c>
      <c r="K230" s="2">
        <v>0</v>
      </c>
      <c r="L230" s="2">
        <v>15356</v>
      </c>
      <c r="M230" s="2">
        <v>1857.84</v>
      </c>
      <c r="N230" s="2">
        <v>1570.44</v>
      </c>
      <c r="O230" s="2">
        <v>0.22</v>
      </c>
      <c r="P230" s="2">
        <v>3428.5</v>
      </c>
      <c r="Q230" s="2">
        <v>11927.5</v>
      </c>
    </row>
    <row r="231" spans="1:17" x14ac:dyDescent="0.25">
      <c r="A231" s="4" t="s">
        <v>399</v>
      </c>
      <c r="B231" s="20" t="s">
        <v>400</v>
      </c>
      <c r="C231" s="2">
        <v>13656</v>
      </c>
      <c r="D231" s="2">
        <v>0</v>
      </c>
      <c r="E231" s="2">
        <v>0</v>
      </c>
      <c r="F231" s="2">
        <v>0</v>
      </c>
      <c r="G231" s="2">
        <v>0</v>
      </c>
      <c r="H231" s="2">
        <v>1016</v>
      </c>
      <c r="I231" s="2">
        <v>684</v>
      </c>
      <c r="J231" s="2">
        <v>0</v>
      </c>
      <c r="K231" s="2">
        <v>0</v>
      </c>
      <c r="L231" s="2">
        <v>15356</v>
      </c>
      <c r="M231" s="2">
        <v>1857.84</v>
      </c>
      <c r="N231" s="2">
        <v>1570.44</v>
      </c>
      <c r="O231" s="2">
        <v>0.22</v>
      </c>
      <c r="P231" s="2">
        <v>3428.5</v>
      </c>
      <c r="Q231" s="2">
        <v>11927.5</v>
      </c>
    </row>
    <row r="232" spans="1:17" x14ac:dyDescent="0.25">
      <c r="A232" s="4" t="s">
        <v>401</v>
      </c>
      <c r="B232" s="20" t="s">
        <v>402</v>
      </c>
      <c r="C232" s="2">
        <v>13656</v>
      </c>
      <c r="D232" s="2">
        <v>0</v>
      </c>
      <c r="E232" s="2">
        <v>0</v>
      </c>
      <c r="F232" s="2">
        <v>0</v>
      </c>
      <c r="G232" s="2">
        <v>0</v>
      </c>
      <c r="H232" s="2">
        <v>1016</v>
      </c>
      <c r="I232" s="2">
        <v>684</v>
      </c>
      <c r="J232" s="2">
        <v>0</v>
      </c>
      <c r="K232" s="2">
        <v>0</v>
      </c>
      <c r="L232" s="2">
        <v>14900.8</v>
      </c>
      <c r="M232" s="2">
        <v>1760.61</v>
      </c>
      <c r="N232" s="2">
        <v>1570.44</v>
      </c>
      <c r="O232" s="2">
        <v>-0.25</v>
      </c>
      <c r="P232" s="2">
        <v>3330.8</v>
      </c>
      <c r="Q232" s="2">
        <v>11570</v>
      </c>
    </row>
    <row r="233" spans="1:17" x14ac:dyDescent="0.25">
      <c r="A233" s="11" t="s">
        <v>538</v>
      </c>
      <c r="B233" s="26"/>
      <c r="C233" s="26" t="s">
        <v>39</v>
      </c>
      <c r="D233" s="26" t="s">
        <v>39</v>
      </c>
      <c r="E233" s="26" t="s">
        <v>39</v>
      </c>
      <c r="F233" s="26" t="s">
        <v>39</v>
      </c>
      <c r="G233" s="26" t="s">
        <v>39</v>
      </c>
      <c r="H233" s="26" t="s">
        <v>39</v>
      </c>
      <c r="I233" s="26" t="s">
        <v>39</v>
      </c>
      <c r="J233" s="26" t="s">
        <v>39</v>
      </c>
      <c r="K233" s="2">
        <v>0</v>
      </c>
      <c r="L233" s="26" t="s">
        <v>39</v>
      </c>
      <c r="M233" s="26" t="s">
        <v>39</v>
      </c>
      <c r="N233" s="26" t="s">
        <v>39</v>
      </c>
      <c r="O233" s="2">
        <v>0</v>
      </c>
      <c r="P233" s="26" t="s">
        <v>39</v>
      </c>
      <c r="Q233" s="26" t="s">
        <v>39</v>
      </c>
    </row>
    <row r="234" spans="1:17" x14ac:dyDescent="0.25">
      <c r="A234" s="4"/>
      <c r="B234" s="20"/>
      <c r="C234" s="20"/>
      <c r="D234" s="20"/>
      <c r="E234" s="20"/>
      <c r="F234" s="20"/>
      <c r="G234" s="20"/>
      <c r="H234" s="20"/>
      <c r="I234" s="20"/>
      <c r="J234" s="20"/>
      <c r="K234" s="2">
        <v>0</v>
      </c>
      <c r="L234" s="20"/>
      <c r="M234" s="20"/>
      <c r="N234" s="20"/>
      <c r="O234" s="2">
        <v>0</v>
      </c>
      <c r="P234" s="20"/>
      <c r="Q234" s="20"/>
    </row>
    <row r="235" spans="1:17" x14ac:dyDescent="0.25">
      <c r="A235" s="10" t="s">
        <v>407</v>
      </c>
      <c r="B235" s="20"/>
      <c r="C235" s="20"/>
      <c r="D235" s="20"/>
      <c r="E235" s="20"/>
      <c r="F235" s="20"/>
      <c r="G235" s="20"/>
      <c r="H235" s="20"/>
      <c r="I235" s="20"/>
      <c r="J235" s="20"/>
      <c r="K235" s="2">
        <v>0</v>
      </c>
      <c r="L235" s="20"/>
      <c r="M235" s="20"/>
      <c r="N235" s="20"/>
      <c r="O235" s="2">
        <v>0</v>
      </c>
      <c r="P235" s="20"/>
      <c r="Q235" s="20"/>
    </row>
    <row r="236" spans="1:17" x14ac:dyDescent="0.25">
      <c r="A236" s="4" t="s">
        <v>514</v>
      </c>
      <c r="B236" s="20" t="s">
        <v>515</v>
      </c>
      <c r="C236" s="2">
        <v>11279.1</v>
      </c>
      <c r="D236" s="2">
        <v>0</v>
      </c>
      <c r="E236" s="2">
        <v>0</v>
      </c>
      <c r="F236" s="2">
        <v>200</v>
      </c>
      <c r="G236" s="2">
        <v>0</v>
      </c>
      <c r="H236" s="2">
        <v>737</v>
      </c>
      <c r="I236" s="2">
        <v>455</v>
      </c>
      <c r="J236" s="2">
        <v>850.2</v>
      </c>
      <c r="K236" s="2">
        <v>0</v>
      </c>
      <c r="L236" s="2">
        <v>13521.3</v>
      </c>
      <c r="M236" s="2">
        <v>1465.94</v>
      </c>
      <c r="N236" s="2">
        <v>1297.0999999999999</v>
      </c>
      <c r="O236" s="2">
        <v>113.25999999999999</v>
      </c>
      <c r="P236" s="2">
        <v>2876.3</v>
      </c>
      <c r="Q236" s="2">
        <v>10645</v>
      </c>
    </row>
    <row r="237" spans="1:17" x14ac:dyDescent="0.25">
      <c r="A237" s="4" t="s">
        <v>408</v>
      </c>
      <c r="B237" s="20" t="s">
        <v>409</v>
      </c>
      <c r="C237" s="2">
        <v>13656</v>
      </c>
      <c r="D237" s="2">
        <v>0</v>
      </c>
      <c r="E237" s="2">
        <v>0</v>
      </c>
      <c r="F237" s="2">
        <v>0</v>
      </c>
      <c r="G237" s="2">
        <v>0</v>
      </c>
      <c r="H237" s="2">
        <v>1016</v>
      </c>
      <c r="I237" s="2">
        <v>684</v>
      </c>
      <c r="J237" s="2">
        <v>708.5</v>
      </c>
      <c r="K237" s="2">
        <v>0</v>
      </c>
      <c r="L237" s="2">
        <v>16064.5</v>
      </c>
      <c r="M237" s="2">
        <v>2009.18</v>
      </c>
      <c r="N237" s="2">
        <v>1570.44</v>
      </c>
      <c r="O237" s="2">
        <v>6336.88</v>
      </c>
      <c r="P237" s="2">
        <v>9916.5</v>
      </c>
      <c r="Q237" s="2">
        <v>6148</v>
      </c>
    </row>
    <row r="238" spans="1:17" x14ac:dyDescent="0.25">
      <c r="A238" s="4" t="s">
        <v>410</v>
      </c>
      <c r="B238" s="20" t="s">
        <v>411</v>
      </c>
      <c r="C238" s="2">
        <v>11279.1</v>
      </c>
      <c r="D238" s="2">
        <v>0</v>
      </c>
      <c r="E238" s="2">
        <v>0</v>
      </c>
      <c r="F238" s="2">
        <v>400</v>
      </c>
      <c r="G238" s="2">
        <v>0</v>
      </c>
      <c r="H238" s="2">
        <v>737</v>
      </c>
      <c r="I238" s="2">
        <v>455</v>
      </c>
      <c r="J238" s="2">
        <v>566.79999999999995</v>
      </c>
      <c r="K238" s="2">
        <v>0</v>
      </c>
      <c r="L238" s="2">
        <v>13437.9</v>
      </c>
      <c r="M238" s="2">
        <v>1448.14</v>
      </c>
      <c r="N238" s="2">
        <v>1297.0999999999999</v>
      </c>
      <c r="O238" s="2">
        <v>113.16</v>
      </c>
      <c r="P238" s="2">
        <v>2858.4</v>
      </c>
      <c r="Q238" s="2">
        <v>10579.5</v>
      </c>
    </row>
    <row r="239" spans="1:17" x14ac:dyDescent="0.25">
      <c r="A239" s="4" t="s">
        <v>412</v>
      </c>
      <c r="B239" s="20" t="s">
        <v>413</v>
      </c>
      <c r="C239" s="2">
        <v>13656</v>
      </c>
      <c r="D239" s="2">
        <v>0</v>
      </c>
      <c r="E239" s="2">
        <v>0</v>
      </c>
      <c r="F239" s="2">
        <v>0</v>
      </c>
      <c r="G239" s="2">
        <v>0</v>
      </c>
      <c r="H239" s="2">
        <v>1016</v>
      </c>
      <c r="I239" s="2">
        <v>684</v>
      </c>
      <c r="J239" s="2">
        <v>566.79999999999995</v>
      </c>
      <c r="K239" s="2">
        <v>0</v>
      </c>
      <c r="L239" s="2">
        <v>15912.05</v>
      </c>
      <c r="M239" s="2">
        <v>1976.61</v>
      </c>
      <c r="N239" s="2">
        <v>1570.44</v>
      </c>
      <c r="O239" s="2">
        <v>136.5</v>
      </c>
      <c r="P239" s="2">
        <v>3683.55</v>
      </c>
      <c r="Q239" s="2">
        <v>12228.5</v>
      </c>
    </row>
    <row r="240" spans="1:17" x14ac:dyDescent="0.25">
      <c r="A240" s="4" t="s">
        <v>414</v>
      </c>
      <c r="B240" s="20" t="s">
        <v>415</v>
      </c>
      <c r="C240" s="2">
        <v>13656</v>
      </c>
      <c r="D240" s="2">
        <v>0</v>
      </c>
      <c r="E240" s="2">
        <v>0</v>
      </c>
      <c r="F240" s="2">
        <v>0</v>
      </c>
      <c r="G240" s="2">
        <v>0</v>
      </c>
      <c r="H240" s="2">
        <v>1016</v>
      </c>
      <c r="I240" s="2">
        <v>684</v>
      </c>
      <c r="J240" s="2">
        <v>283.39999999999998</v>
      </c>
      <c r="K240" s="2">
        <v>0</v>
      </c>
      <c r="L240" s="2">
        <v>15639.4</v>
      </c>
      <c r="M240" s="2">
        <v>1918.38</v>
      </c>
      <c r="N240" s="2">
        <v>1570.44</v>
      </c>
      <c r="O240" s="2">
        <v>4254.5800000000008</v>
      </c>
      <c r="P240" s="2">
        <v>7743.4</v>
      </c>
      <c r="Q240" s="2">
        <v>7896</v>
      </c>
    </row>
    <row r="241" spans="1:17" x14ac:dyDescent="0.25">
      <c r="A241" s="4" t="s">
        <v>416</v>
      </c>
      <c r="B241" s="20" t="s">
        <v>417</v>
      </c>
      <c r="C241" s="2">
        <v>14605.2</v>
      </c>
      <c r="D241" s="2">
        <v>0</v>
      </c>
      <c r="E241" s="2">
        <v>0</v>
      </c>
      <c r="F241" s="2">
        <v>200</v>
      </c>
      <c r="G241" s="2">
        <v>0</v>
      </c>
      <c r="H241" s="2">
        <v>1046</v>
      </c>
      <c r="I241" s="2">
        <v>886</v>
      </c>
      <c r="J241" s="2">
        <v>283.39999999999998</v>
      </c>
      <c r="K241" s="2">
        <v>0</v>
      </c>
      <c r="L241" s="2">
        <v>17020.599999999999</v>
      </c>
      <c r="M241" s="2">
        <v>2213.4</v>
      </c>
      <c r="N241" s="2">
        <v>1679.6</v>
      </c>
      <c r="O241" s="2">
        <v>0.1</v>
      </c>
      <c r="P241" s="2">
        <v>3893.1</v>
      </c>
      <c r="Q241" s="2">
        <v>13127.5</v>
      </c>
    </row>
    <row r="242" spans="1:17" x14ac:dyDescent="0.25">
      <c r="A242" s="4" t="s">
        <v>418</v>
      </c>
      <c r="B242" s="20" t="s">
        <v>419</v>
      </c>
      <c r="C242" s="2">
        <v>13656</v>
      </c>
      <c r="D242" s="2">
        <v>0</v>
      </c>
      <c r="E242" s="2">
        <v>0</v>
      </c>
      <c r="F242" s="2">
        <v>0</v>
      </c>
      <c r="G242" s="2">
        <v>0</v>
      </c>
      <c r="H242" s="2">
        <v>1016</v>
      </c>
      <c r="I242" s="2">
        <v>684</v>
      </c>
      <c r="J242" s="2">
        <v>283.39999999999998</v>
      </c>
      <c r="K242" s="2">
        <v>0</v>
      </c>
      <c r="L242" s="2">
        <v>15639.4</v>
      </c>
      <c r="M242" s="2">
        <v>1918.38</v>
      </c>
      <c r="N242" s="2">
        <v>1570.44</v>
      </c>
      <c r="O242" s="2">
        <v>3814.58</v>
      </c>
      <c r="P242" s="2">
        <v>7303.4</v>
      </c>
      <c r="Q242" s="2">
        <v>8336</v>
      </c>
    </row>
    <row r="243" spans="1:17" x14ac:dyDescent="0.25">
      <c r="A243" s="4" t="s">
        <v>420</v>
      </c>
      <c r="B243" s="20" t="s">
        <v>421</v>
      </c>
      <c r="C243" s="2">
        <v>13656</v>
      </c>
      <c r="D243" s="2">
        <v>0</v>
      </c>
      <c r="E243" s="2">
        <v>0</v>
      </c>
      <c r="F243" s="2">
        <v>0</v>
      </c>
      <c r="G243" s="2">
        <v>0</v>
      </c>
      <c r="H243" s="2">
        <v>1016</v>
      </c>
      <c r="I243" s="2">
        <v>684</v>
      </c>
      <c r="J243" s="2">
        <v>283.39999999999998</v>
      </c>
      <c r="K243" s="2">
        <v>0</v>
      </c>
      <c r="L243" s="2">
        <v>15639.4</v>
      </c>
      <c r="M243" s="2">
        <v>1918.38</v>
      </c>
      <c r="N243" s="2">
        <v>1570.44</v>
      </c>
      <c r="O243" s="2">
        <v>136.58000000000001</v>
      </c>
      <c r="P243" s="2">
        <v>3625.4</v>
      </c>
      <c r="Q243" s="2">
        <v>12014</v>
      </c>
    </row>
    <row r="244" spans="1:17" x14ac:dyDescent="0.25">
      <c r="A244" s="4" t="s">
        <v>422</v>
      </c>
      <c r="B244" s="20" t="s">
        <v>423</v>
      </c>
      <c r="C244" s="2">
        <v>13616.8</v>
      </c>
      <c r="D244" s="2">
        <v>0</v>
      </c>
      <c r="E244" s="2">
        <v>0</v>
      </c>
      <c r="F244" s="2">
        <v>0</v>
      </c>
      <c r="G244" s="2">
        <v>0</v>
      </c>
      <c r="H244" s="2">
        <v>1016</v>
      </c>
      <c r="I244" s="2">
        <v>684</v>
      </c>
      <c r="J244" s="2">
        <v>283.39999999999998</v>
      </c>
      <c r="K244" s="2">
        <v>0</v>
      </c>
      <c r="L244" s="2">
        <v>15600.2</v>
      </c>
      <c r="M244" s="2">
        <v>1910</v>
      </c>
      <c r="N244" s="2">
        <v>1570.44</v>
      </c>
      <c r="O244" s="2">
        <v>7273.76</v>
      </c>
      <c r="P244" s="2">
        <v>10754.2</v>
      </c>
      <c r="Q244" s="2">
        <v>4846</v>
      </c>
    </row>
    <row r="245" spans="1:17" x14ac:dyDescent="0.25">
      <c r="A245" s="4" t="s">
        <v>424</v>
      </c>
      <c r="B245" s="20" t="s">
        <v>425</v>
      </c>
      <c r="C245" s="2">
        <v>11103.9</v>
      </c>
      <c r="D245" s="2">
        <v>0</v>
      </c>
      <c r="E245" s="2">
        <v>0</v>
      </c>
      <c r="F245" s="2">
        <v>0</v>
      </c>
      <c r="G245" s="2">
        <v>0</v>
      </c>
      <c r="H245" s="2">
        <v>784</v>
      </c>
      <c r="I245" s="2">
        <v>499</v>
      </c>
      <c r="J245" s="2">
        <v>283.39999999999998</v>
      </c>
      <c r="K245" s="2">
        <v>0</v>
      </c>
      <c r="L245" s="2">
        <v>12670.3</v>
      </c>
      <c r="M245" s="2">
        <v>1302.58</v>
      </c>
      <c r="N245" s="2">
        <v>1276.94</v>
      </c>
      <c r="O245" s="2">
        <v>5210.78</v>
      </c>
      <c r="P245" s="2">
        <v>7790.3</v>
      </c>
      <c r="Q245" s="2">
        <v>4880</v>
      </c>
    </row>
    <row r="246" spans="1:17" x14ac:dyDescent="0.25">
      <c r="A246" s="4" t="s">
        <v>426</v>
      </c>
      <c r="B246" s="20" t="s">
        <v>427</v>
      </c>
      <c r="C246" s="2">
        <v>13656</v>
      </c>
      <c r="D246" s="2">
        <v>0</v>
      </c>
      <c r="E246" s="2">
        <v>0</v>
      </c>
      <c r="F246" s="2">
        <v>0</v>
      </c>
      <c r="G246" s="2">
        <v>0</v>
      </c>
      <c r="H246" s="2">
        <v>1016</v>
      </c>
      <c r="I246" s="2">
        <v>684</v>
      </c>
      <c r="J246" s="2">
        <v>283.39999999999998</v>
      </c>
      <c r="K246" s="2">
        <v>0</v>
      </c>
      <c r="L246" s="2">
        <v>15639.4</v>
      </c>
      <c r="M246" s="2">
        <v>1918.38</v>
      </c>
      <c r="N246" s="2">
        <v>1570.44</v>
      </c>
      <c r="O246" s="2">
        <v>5102.5800000000008</v>
      </c>
      <c r="P246" s="2">
        <v>8591.4</v>
      </c>
      <c r="Q246" s="2">
        <v>7048</v>
      </c>
    </row>
    <row r="247" spans="1:17" x14ac:dyDescent="0.25">
      <c r="A247" s="4" t="s">
        <v>428</v>
      </c>
      <c r="B247" s="20" t="s">
        <v>429</v>
      </c>
      <c r="C247" s="2">
        <v>13656</v>
      </c>
      <c r="D247" s="2">
        <v>0</v>
      </c>
      <c r="E247" s="2">
        <v>0</v>
      </c>
      <c r="F247" s="2">
        <v>0</v>
      </c>
      <c r="G247" s="2">
        <v>0</v>
      </c>
      <c r="H247" s="2">
        <v>1016</v>
      </c>
      <c r="I247" s="2">
        <v>684</v>
      </c>
      <c r="J247" s="2">
        <v>283.39999999999998</v>
      </c>
      <c r="K247" s="2">
        <v>0</v>
      </c>
      <c r="L247" s="2">
        <v>15639.4</v>
      </c>
      <c r="M247" s="2">
        <v>1918.38</v>
      </c>
      <c r="N247" s="2">
        <v>1570.44</v>
      </c>
      <c r="O247" s="2">
        <v>5924.5800000000008</v>
      </c>
      <c r="P247" s="2">
        <v>9413.4</v>
      </c>
      <c r="Q247" s="2">
        <v>6226</v>
      </c>
    </row>
    <row r="248" spans="1:17" x14ac:dyDescent="0.25">
      <c r="A248" s="4" t="s">
        <v>430</v>
      </c>
      <c r="B248" s="20" t="s">
        <v>431</v>
      </c>
      <c r="C248" s="2">
        <v>13656</v>
      </c>
      <c r="D248" s="2">
        <v>0</v>
      </c>
      <c r="E248" s="2">
        <v>0</v>
      </c>
      <c r="F248" s="2">
        <v>0</v>
      </c>
      <c r="G248" s="2">
        <v>0</v>
      </c>
      <c r="H248" s="2">
        <v>1016</v>
      </c>
      <c r="I248" s="2">
        <v>684</v>
      </c>
      <c r="J248" s="2">
        <v>283.39999999999998</v>
      </c>
      <c r="K248" s="2">
        <v>0</v>
      </c>
      <c r="L248" s="2">
        <v>15639.4</v>
      </c>
      <c r="M248" s="2">
        <v>1918.38</v>
      </c>
      <c r="N248" s="2">
        <v>1570.44</v>
      </c>
      <c r="O248" s="2">
        <v>5990.5800000000008</v>
      </c>
      <c r="P248" s="2">
        <v>9479.4</v>
      </c>
      <c r="Q248" s="2">
        <v>6160</v>
      </c>
    </row>
    <row r="249" spans="1:17" x14ac:dyDescent="0.25">
      <c r="A249" s="4" t="s">
        <v>432</v>
      </c>
      <c r="B249" s="20" t="s">
        <v>433</v>
      </c>
      <c r="C249" s="2">
        <v>14286.9</v>
      </c>
      <c r="D249" s="2">
        <v>0</v>
      </c>
      <c r="E249" s="2">
        <v>0</v>
      </c>
      <c r="F249" s="2">
        <v>400</v>
      </c>
      <c r="G249" s="2">
        <v>0</v>
      </c>
      <c r="H249" s="2">
        <v>788</v>
      </c>
      <c r="I249" s="2">
        <v>468</v>
      </c>
      <c r="J249" s="2">
        <v>283.39999999999998</v>
      </c>
      <c r="K249" s="2">
        <v>0</v>
      </c>
      <c r="L249" s="2">
        <v>16226.3</v>
      </c>
      <c r="M249" s="2">
        <v>2043.74</v>
      </c>
      <c r="N249" s="2">
        <v>1643</v>
      </c>
      <c r="O249" s="2">
        <v>2321.56</v>
      </c>
      <c r="P249" s="2">
        <v>6008.3</v>
      </c>
      <c r="Q249" s="2">
        <v>10218</v>
      </c>
    </row>
    <row r="250" spans="1:17" x14ac:dyDescent="0.25">
      <c r="A250" s="4" t="s">
        <v>21</v>
      </c>
      <c r="B250" s="20" t="s">
        <v>22</v>
      </c>
      <c r="C250" s="2">
        <v>13656</v>
      </c>
      <c r="D250" s="2">
        <v>0</v>
      </c>
      <c r="E250" s="2">
        <v>0</v>
      </c>
      <c r="F250" s="2">
        <v>0</v>
      </c>
      <c r="G250" s="2">
        <v>0</v>
      </c>
      <c r="H250" s="2">
        <v>1016</v>
      </c>
      <c r="I250" s="2">
        <v>684</v>
      </c>
      <c r="J250" s="2">
        <v>283.39999999999998</v>
      </c>
      <c r="K250" s="2">
        <v>0</v>
      </c>
      <c r="L250" s="2">
        <v>15639.4</v>
      </c>
      <c r="M250" s="2">
        <v>1918.38</v>
      </c>
      <c r="N250" s="2">
        <v>1570.44</v>
      </c>
      <c r="O250" s="2">
        <v>4778.5800000000008</v>
      </c>
      <c r="P250" s="2">
        <v>8267.4</v>
      </c>
      <c r="Q250" s="2">
        <v>7372</v>
      </c>
    </row>
    <row r="251" spans="1:17" x14ac:dyDescent="0.25">
      <c r="A251" s="4" t="s">
        <v>434</v>
      </c>
      <c r="B251" s="20" t="s">
        <v>435</v>
      </c>
      <c r="C251" s="2">
        <v>13656</v>
      </c>
      <c r="D251" s="2">
        <v>0</v>
      </c>
      <c r="E251" s="2">
        <v>0</v>
      </c>
      <c r="F251" s="2">
        <v>0</v>
      </c>
      <c r="G251" s="2">
        <v>0</v>
      </c>
      <c r="H251" s="2">
        <v>1016</v>
      </c>
      <c r="I251" s="2">
        <v>684</v>
      </c>
      <c r="J251" s="2">
        <v>283.39999999999998</v>
      </c>
      <c r="K251" s="2">
        <v>0</v>
      </c>
      <c r="L251" s="2">
        <v>15639.4</v>
      </c>
      <c r="M251" s="2">
        <v>1918.38</v>
      </c>
      <c r="N251" s="2">
        <v>1570.44</v>
      </c>
      <c r="O251" s="2">
        <v>136.58000000000001</v>
      </c>
      <c r="P251" s="2">
        <v>3625.4</v>
      </c>
      <c r="Q251" s="2">
        <v>12014</v>
      </c>
    </row>
    <row r="252" spans="1:17" x14ac:dyDescent="0.25">
      <c r="A252" s="4" t="s">
        <v>436</v>
      </c>
      <c r="B252" s="20" t="s">
        <v>437</v>
      </c>
      <c r="C252" s="2">
        <v>13656</v>
      </c>
      <c r="D252" s="2">
        <v>1082.3599999999999</v>
      </c>
      <c r="E252" s="2">
        <v>0</v>
      </c>
      <c r="F252" s="2">
        <v>0</v>
      </c>
      <c r="G252" s="2">
        <v>0</v>
      </c>
      <c r="H252" s="2">
        <v>1016</v>
      </c>
      <c r="I252" s="2">
        <v>684</v>
      </c>
      <c r="J252" s="2">
        <v>0</v>
      </c>
      <c r="K252" s="2">
        <v>0</v>
      </c>
      <c r="L252" s="2">
        <v>16438.36</v>
      </c>
      <c r="M252" s="2">
        <v>2016.79</v>
      </c>
      <c r="N252" s="2">
        <v>1570.44</v>
      </c>
      <c r="O252" s="2">
        <v>8043.13</v>
      </c>
      <c r="P252" s="2">
        <v>11630.36</v>
      </c>
      <c r="Q252" s="2">
        <v>4808</v>
      </c>
    </row>
    <row r="253" spans="1:17" x14ac:dyDescent="0.25">
      <c r="A253" s="4" t="s">
        <v>440</v>
      </c>
      <c r="B253" s="20" t="s">
        <v>441</v>
      </c>
      <c r="C253" s="2">
        <v>13656</v>
      </c>
      <c r="D253" s="2">
        <v>135.30000000000001</v>
      </c>
      <c r="E253" s="2">
        <v>0</v>
      </c>
      <c r="F253" s="2">
        <v>0</v>
      </c>
      <c r="G253" s="2">
        <v>0</v>
      </c>
      <c r="H253" s="2">
        <v>1016</v>
      </c>
      <c r="I253" s="2">
        <v>684</v>
      </c>
      <c r="J253" s="2">
        <v>0</v>
      </c>
      <c r="K253" s="2">
        <v>0</v>
      </c>
      <c r="L253" s="2">
        <v>15484.35</v>
      </c>
      <c r="M253" s="2">
        <v>1870.8</v>
      </c>
      <c r="N253" s="2">
        <v>1570.44</v>
      </c>
      <c r="O253" s="2">
        <v>136.61000000000001</v>
      </c>
      <c r="P253" s="2">
        <v>3577.85</v>
      </c>
      <c r="Q253" s="2">
        <v>11906.5</v>
      </c>
    </row>
    <row r="254" spans="1:17" x14ac:dyDescent="0.25">
      <c r="A254" s="4" t="s">
        <v>442</v>
      </c>
      <c r="B254" s="20" t="s">
        <v>443</v>
      </c>
      <c r="C254" s="2">
        <v>13656</v>
      </c>
      <c r="D254" s="2">
        <v>0</v>
      </c>
      <c r="E254" s="2">
        <v>0</v>
      </c>
      <c r="F254" s="2">
        <v>0</v>
      </c>
      <c r="G254" s="2">
        <v>0</v>
      </c>
      <c r="H254" s="2">
        <v>1016</v>
      </c>
      <c r="I254" s="2">
        <v>684</v>
      </c>
      <c r="J254" s="2">
        <v>0</v>
      </c>
      <c r="K254" s="2">
        <v>0</v>
      </c>
      <c r="L254" s="2">
        <v>15356</v>
      </c>
      <c r="M254" s="2">
        <v>1857.84</v>
      </c>
      <c r="N254" s="2">
        <v>1570.44</v>
      </c>
      <c r="O254" s="2">
        <v>136.72</v>
      </c>
      <c r="P254" s="2">
        <v>3565</v>
      </c>
      <c r="Q254" s="2">
        <v>11791</v>
      </c>
    </row>
    <row r="255" spans="1:17" x14ac:dyDescent="0.25">
      <c r="A255" s="4" t="s">
        <v>444</v>
      </c>
      <c r="B255" s="20" t="s">
        <v>445</v>
      </c>
      <c r="C255" s="2">
        <v>13656</v>
      </c>
      <c r="D255" s="2">
        <v>135.30000000000001</v>
      </c>
      <c r="E255" s="2">
        <v>0</v>
      </c>
      <c r="F255" s="2">
        <v>0</v>
      </c>
      <c r="G255" s="2">
        <v>0</v>
      </c>
      <c r="H255" s="2">
        <v>1016</v>
      </c>
      <c r="I255" s="2">
        <v>684</v>
      </c>
      <c r="J255" s="2">
        <v>0</v>
      </c>
      <c r="K255" s="2">
        <v>0</v>
      </c>
      <c r="L255" s="2">
        <v>15491.3</v>
      </c>
      <c r="M255" s="2">
        <v>1872.29</v>
      </c>
      <c r="N255" s="2">
        <v>1570.44</v>
      </c>
      <c r="O255" s="2">
        <v>2748.5699999999997</v>
      </c>
      <c r="P255" s="2">
        <v>6191.3</v>
      </c>
      <c r="Q255" s="2">
        <v>9300</v>
      </c>
    </row>
    <row r="256" spans="1:17" x14ac:dyDescent="0.25">
      <c r="A256" s="4" t="s">
        <v>516</v>
      </c>
      <c r="B256" s="20" t="s">
        <v>517</v>
      </c>
      <c r="C256" s="2">
        <v>13656</v>
      </c>
      <c r="D256" s="2">
        <v>0</v>
      </c>
      <c r="E256" s="2">
        <v>0</v>
      </c>
      <c r="F256" s="2">
        <v>0</v>
      </c>
      <c r="G256" s="2">
        <v>0</v>
      </c>
      <c r="H256" s="2">
        <v>1016</v>
      </c>
      <c r="I256" s="2">
        <v>684</v>
      </c>
      <c r="J256" s="2">
        <v>0</v>
      </c>
      <c r="K256" s="2">
        <v>0</v>
      </c>
      <c r="L256" s="2">
        <v>15356</v>
      </c>
      <c r="M256" s="2">
        <v>1857.84</v>
      </c>
      <c r="N256" s="2">
        <v>1570.44</v>
      </c>
      <c r="O256" s="2">
        <v>-1857.78</v>
      </c>
      <c r="P256" s="2">
        <v>1570.5</v>
      </c>
      <c r="Q256" s="2">
        <v>13785.5</v>
      </c>
    </row>
    <row r="257" spans="1:17" x14ac:dyDescent="0.25">
      <c r="A257" s="4" t="s">
        <v>446</v>
      </c>
      <c r="B257" s="20" t="s">
        <v>447</v>
      </c>
      <c r="C257" s="2">
        <v>13656</v>
      </c>
      <c r="D257" s="2">
        <v>0</v>
      </c>
      <c r="E257" s="2">
        <v>0</v>
      </c>
      <c r="F257" s="2">
        <v>0</v>
      </c>
      <c r="G257" s="2">
        <v>0</v>
      </c>
      <c r="H257" s="2">
        <v>1016</v>
      </c>
      <c r="I257" s="2">
        <v>684</v>
      </c>
      <c r="J257" s="2">
        <v>0</v>
      </c>
      <c r="K257" s="2">
        <v>0</v>
      </c>
      <c r="L257" s="2">
        <v>15356</v>
      </c>
      <c r="M257" s="2">
        <v>1857.84</v>
      </c>
      <c r="N257" s="2">
        <v>1570.44</v>
      </c>
      <c r="O257" s="2">
        <v>0.22</v>
      </c>
      <c r="P257" s="2">
        <v>3428.5</v>
      </c>
      <c r="Q257" s="2">
        <v>11927.5</v>
      </c>
    </row>
    <row r="258" spans="1:17" x14ac:dyDescent="0.25">
      <c r="A258" s="4" t="s">
        <v>448</v>
      </c>
      <c r="B258" s="20" t="s">
        <v>449</v>
      </c>
      <c r="C258" s="2">
        <v>11279.1</v>
      </c>
      <c r="D258" s="2">
        <v>0</v>
      </c>
      <c r="E258" s="2">
        <v>0</v>
      </c>
      <c r="F258" s="2">
        <v>200</v>
      </c>
      <c r="G258" s="2">
        <v>0</v>
      </c>
      <c r="H258" s="2">
        <v>737</v>
      </c>
      <c r="I258" s="2">
        <v>455</v>
      </c>
      <c r="J258" s="2">
        <v>0</v>
      </c>
      <c r="K258" s="2">
        <v>0</v>
      </c>
      <c r="L258" s="2">
        <v>12660.92</v>
      </c>
      <c r="M258" s="2">
        <v>1300.9000000000001</v>
      </c>
      <c r="N258" s="2">
        <v>1297.0999999999999</v>
      </c>
      <c r="O258" s="2">
        <v>-0.08</v>
      </c>
      <c r="P258" s="2">
        <v>2597.92</v>
      </c>
      <c r="Q258" s="2">
        <v>10063</v>
      </c>
    </row>
    <row r="259" spans="1:17" x14ac:dyDescent="0.25">
      <c r="A259" s="4" t="s">
        <v>450</v>
      </c>
      <c r="B259" s="20" t="s">
        <v>451</v>
      </c>
      <c r="C259" s="2">
        <v>13656</v>
      </c>
      <c r="D259" s="2">
        <v>0</v>
      </c>
      <c r="E259" s="2">
        <v>0</v>
      </c>
      <c r="F259" s="2">
        <v>0</v>
      </c>
      <c r="G259" s="2">
        <v>0</v>
      </c>
      <c r="H259" s="2">
        <v>1016</v>
      </c>
      <c r="I259" s="2">
        <v>684</v>
      </c>
      <c r="J259" s="2">
        <v>0</v>
      </c>
      <c r="K259" s="2">
        <v>0</v>
      </c>
      <c r="L259" s="2">
        <v>15356</v>
      </c>
      <c r="M259" s="2">
        <v>1857.84</v>
      </c>
      <c r="N259" s="2">
        <v>1570.44</v>
      </c>
      <c r="O259" s="2">
        <v>-0.28000000000000003</v>
      </c>
      <c r="P259" s="2">
        <v>3428</v>
      </c>
      <c r="Q259" s="2">
        <v>11928</v>
      </c>
    </row>
    <row r="260" spans="1:17" x14ac:dyDescent="0.25">
      <c r="A260" s="4" t="s">
        <v>452</v>
      </c>
      <c r="B260" s="20" t="s">
        <v>453</v>
      </c>
      <c r="C260" s="2">
        <v>13656</v>
      </c>
      <c r="D260" s="2">
        <v>0</v>
      </c>
      <c r="E260" s="2">
        <v>0</v>
      </c>
      <c r="F260" s="2">
        <v>0</v>
      </c>
      <c r="G260" s="2">
        <v>0</v>
      </c>
      <c r="H260" s="2">
        <v>1016</v>
      </c>
      <c r="I260" s="2">
        <v>684</v>
      </c>
      <c r="J260" s="2">
        <v>0</v>
      </c>
      <c r="K260" s="2">
        <v>0</v>
      </c>
      <c r="L260" s="2">
        <v>15356</v>
      </c>
      <c r="M260" s="2">
        <v>1857.84</v>
      </c>
      <c r="N260" s="2">
        <v>1570.44</v>
      </c>
      <c r="O260" s="2">
        <v>0.22</v>
      </c>
      <c r="P260" s="2">
        <v>3428.5</v>
      </c>
      <c r="Q260" s="2">
        <v>11927.5</v>
      </c>
    </row>
    <row r="261" spans="1:17" x14ac:dyDescent="0.25">
      <c r="A261" s="4" t="s">
        <v>454</v>
      </c>
      <c r="B261" s="20" t="s">
        <v>455</v>
      </c>
      <c r="C261" s="2">
        <v>13656</v>
      </c>
      <c r="D261" s="2">
        <v>0</v>
      </c>
      <c r="E261" s="2">
        <v>0</v>
      </c>
      <c r="F261" s="2">
        <v>0</v>
      </c>
      <c r="G261" s="2">
        <v>0</v>
      </c>
      <c r="H261" s="2">
        <v>1016</v>
      </c>
      <c r="I261" s="2">
        <v>684</v>
      </c>
      <c r="J261" s="2">
        <v>0</v>
      </c>
      <c r="K261" s="2">
        <v>0</v>
      </c>
      <c r="L261" s="2">
        <v>15356</v>
      </c>
      <c r="M261" s="2">
        <v>1857.84</v>
      </c>
      <c r="N261" s="2">
        <v>1570.44</v>
      </c>
      <c r="O261" s="2">
        <v>0.22</v>
      </c>
      <c r="P261" s="2">
        <v>3428.5</v>
      </c>
      <c r="Q261" s="2">
        <v>11927.5</v>
      </c>
    </row>
    <row r="262" spans="1:17" x14ac:dyDescent="0.25">
      <c r="A262" s="4" t="s">
        <v>456</v>
      </c>
      <c r="B262" s="20" t="s">
        <v>457</v>
      </c>
      <c r="C262" s="2">
        <v>13656</v>
      </c>
      <c r="D262" s="2">
        <v>0</v>
      </c>
      <c r="E262" s="2">
        <v>0</v>
      </c>
      <c r="F262" s="2">
        <v>0</v>
      </c>
      <c r="G262" s="2">
        <v>0</v>
      </c>
      <c r="H262" s="2">
        <v>1016</v>
      </c>
      <c r="I262" s="2">
        <v>684</v>
      </c>
      <c r="J262" s="2">
        <v>0</v>
      </c>
      <c r="K262" s="2">
        <v>0</v>
      </c>
      <c r="L262" s="2">
        <v>15356</v>
      </c>
      <c r="M262" s="2">
        <v>1857.84</v>
      </c>
      <c r="N262" s="2">
        <v>1570.44</v>
      </c>
      <c r="O262" s="2">
        <v>0.22</v>
      </c>
      <c r="P262" s="2">
        <v>3428.5</v>
      </c>
      <c r="Q262" s="2">
        <v>11927.5</v>
      </c>
    </row>
    <row r="263" spans="1:17" x14ac:dyDescent="0.25">
      <c r="A263" s="4" t="s">
        <v>458</v>
      </c>
      <c r="B263" s="20" t="s">
        <v>459</v>
      </c>
      <c r="C263" s="2">
        <v>13656</v>
      </c>
      <c r="D263" s="2">
        <v>0</v>
      </c>
      <c r="E263" s="2">
        <v>0</v>
      </c>
      <c r="F263" s="2">
        <v>0</v>
      </c>
      <c r="G263" s="2">
        <v>0</v>
      </c>
      <c r="H263" s="2">
        <v>1016</v>
      </c>
      <c r="I263" s="2">
        <v>685.1</v>
      </c>
      <c r="J263" s="2">
        <v>0</v>
      </c>
      <c r="K263" s="2">
        <v>0</v>
      </c>
      <c r="L263" s="2">
        <v>15357.1</v>
      </c>
      <c r="M263" s="2">
        <v>1858.08</v>
      </c>
      <c r="N263" s="2">
        <v>1570.44</v>
      </c>
      <c r="O263" s="2">
        <v>-0.42</v>
      </c>
      <c r="P263" s="2">
        <v>3428.1</v>
      </c>
      <c r="Q263" s="2">
        <v>11929</v>
      </c>
    </row>
    <row r="264" spans="1:17" x14ac:dyDescent="0.25">
      <c r="A264" s="4" t="s">
        <v>460</v>
      </c>
      <c r="B264" s="20" t="s">
        <v>461</v>
      </c>
      <c r="C264" s="2">
        <v>13656</v>
      </c>
      <c r="D264" s="2">
        <v>676.48</v>
      </c>
      <c r="E264" s="2">
        <v>0</v>
      </c>
      <c r="F264" s="2">
        <v>0</v>
      </c>
      <c r="G264" s="2">
        <v>0</v>
      </c>
      <c r="H264" s="2">
        <v>1016</v>
      </c>
      <c r="I264" s="2">
        <v>685.1</v>
      </c>
      <c r="J264" s="2">
        <v>0</v>
      </c>
      <c r="K264" s="2">
        <v>0</v>
      </c>
      <c r="L264" s="2">
        <v>16033.58</v>
      </c>
      <c r="M264" s="2">
        <v>1930.32</v>
      </c>
      <c r="N264" s="2">
        <v>1570.44</v>
      </c>
      <c r="O264" s="2">
        <v>-0.18</v>
      </c>
      <c r="P264" s="2">
        <v>3500.58</v>
      </c>
      <c r="Q264" s="2">
        <v>12533</v>
      </c>
    </row>
    <row r="265" spans="1:17" x14ac:dyDescent="0.25">
      <c r="A265" s="4" t="s">
        <v>536</v>
      </c>
      <c r="B265" s="20" t="s">
        <v>537</v>
      </c>
      <c r="C265" s="2">
        <v>13656</v>
      </c>
      <c r="D265" s="2">
        <v>0</v>
      </c>
      <c r="E265" s="2">
        <v>0</v>
      </c>
      <c r="F265" s="2">
        <v>0</v>
      </c>
      <c r="G265" s="2">
        <v>0</v>
      </c>
      <c r="H265" s="2">
        <v>1016</v>
      </c>
      <c r="I265" s="2">
        <v>684</v>
      </c>
      <c r="J265" s="2">
        <v>0</v>
      </c>
      <c r="K265" s="2">
        <v>0</v>
      </c>
      <c r="L265" s="2">
        <v>15356</v>
      </c>
      <c r="M265" s="2">
        <v>1857.84</v>
      </c>
      <c r="N265" s="2">
        <v>1570.44</v>
      </c>
      <c r="O265" s="2">
        <v>0.22</v>
      </c>
      <c r="P265" s="2">
        <v>3428.5</v>
      </c>
      <c r="Q265" s="2">
        <v>11927.5</v>
      </c>
    </row>
    <row r="266" spans="1:17" x14ac:dyDescent="0.25">
      <c r="A266" s="4" t="s">
        <v>462</v>
      </c>
      <c r="B266" s="20" t="s">
        <v>463</v>
      </c>
      <c r="C266" s="2">
        <v>13656</v>
      </c>
      <c r="D266" s="2">
        <v>0</v>
      </c>
      <c r="E266" s="2">
        <v>0</v>
      </c>
      <c r="F266" s="2">
        <v>0</v>
      </c>
      <c r="G266" s="2">
        <v>0</v>
      </c>
      <c r="H266" s="2">
        <v>1016</v>
      </c>
      <c r="I266" s="2">
        <v>638.4</v>
      </c>
      <c r="J266" s="2">
        <v>0</v>
      </c>
      <c r="K266" s="2">
        <v>0</v>
      </c>
      <c r="L266" s="2">
        <v>15289.54</v>
      </c>
      <c r="M266" s="2">
        <v>1843.64</v>
      </c>
      <c r="N266" s="2">
        <v>1570.44</v>
      </c>
      <c r="O266" s="2">
        <v>-0.04</v>
      </c>
      <c r="P266" s="2">
        <v>3414.04</v>
      </c>
      <c r="Q266" s="2">
        <v>11875.5</v>
      </c>
    </row>
    <row r="267" spans="1:17" x14ac:dyDescent="0.25">
      <c r="A267" s="4" t="s">
        <v>518</v>
      </c>
      <c r="B267" s="20" t="s">
        <v>519</v>
      </c>
      <c r="C267" s="2">
        <v>13656</v>
      </c>
      <c r="D267" s="2">
        <v>0</v>
      </c>
      <c r="E267" s="2">
        <v>0</v>
      </c>
      <c r="F267" s="2">
        <v>0</v>
      </c>
      <c r="G267" s="2">
        <v>0</v>
      </c>
      <c r="H267" s="2">
        <v>1016</v>
      </c>
      <c r="I267" s="2">
        <v>638.4</v>
      </c>
      <c r="J267" s="2">
        <v>0</v>
      </c>
      <c r="K267" s="2">
        <v>0</v>
      </c>
      <c r="L267" s="2">
        <v>15310.4</v>
      </c>
      <c r="M267" s="2">
        <v>1848.1</v>
      </c>
      <c r="N267" s="2">
        <v>1570.44</v>
      </c>
      <c r="O267" s="2">
        <v>-0.14000000000000001</v>
      </c>
      <c r="P267" s="2">
        <v>3418.4</v>
      </c>
      <c r="Q267" s="2">
        <v>11892</v>
      </c>
    </row>
    <row r="268" spans="1:17" x14ac:dyDescent="0.25">
      <c r="A268" s="4" t="s">
        <v>464</v>
      </c>
      <c r="B268" s="20" t="s">
        <v>465</v>
      </c>
      <c r="C268" s="2">
        <v>13656</v>
      </c>
      <c r="D268" s="2">
        <v>0</v>
      </c>
      <c r="E268" s="2">
        <v>0</v>
      </c>
      <c r="F268" s="2">
        <v>0</v>
      </c>
      <c r="G268" s="2">
        <v>0</v>
      </c>
      <c r="H268" s="2">
        <v>1016</v>
      </c>
      <c r="I268" s="2">
        <v>638.4</v>
      </c>
      <c r="J268" s="2">
        <v>0</v>
      </c>
      <c r="K268" s="2">
        <v>0</v>
      </c>
      <c r="L268" s="2">
        <v>15310.4</v>
      </c>
      <c r="M268" s="2">
        <v>1848.1</v>
      </c>
      <c r="N268" s="2">
        <v>1570.44</v>
      </c>
      <c r="O268" s="2">
        <v>0.36</v>
      </c>
      <c r="P268" s="2">
        <v>3418.9</v>
      </c>
      <c r="Q268" s="2">
        <v>11891.5</v>
      </c>
    </row>
    <row r="269" spans="1:17" x14ac:dyDescent="0.25">
      <c r="A269" s="4" t="s">
        <v>466</v>
      </c>
      <c r="B269" s="20" t="s">
        <v>467</v>
      </c>
      <c r="C269" s="2">
        <v>13656</v>
      </c>
      <c r="D269" s="2">
        <v>811.77</v>
      </c>
      <c r="E269" s="2">
        <v>0</v>
      </c>
      <c r="F269" s="2">
        <v>0</v>
      </c>
      <c r="G269" s="2">
        <v>0</v>
      </c>
      <c r="H269" s="2">
        <v>1016</v>
      </c>
      <c r="I269" s="2">
        <v>684</v>
      </c>
      <c r="J269" s="2">
        <v>0</v>
      </c>
      <c r="K269" s="2">
        <v>0</v>
      </c>
      <c r="L269" s="2">
        <v>16167.77</v>
      </c>
      <c r="M269" s="2">
        <v>1944.53</v>
      </c>
      <c r="N269" s="2">
        <v>1570.44</v>
      </c>
      <c r="O269" s="2">
        <v>-0.2</v>
      </c>
      <c r="P269" s="2">
        <v>3514.77</v>
      </c>
      <c r="Q269" s="2">
        <v>12653</v>
      </c>
    </row>
    <row r="270" spans="1:17" x14ac:dyDescent="0.25">
      <c r="A270" s="4" t="s">
        <v>136</v>
      </c>
      <c r="B270" s="20" t="s">
        <v>137</v>
      </c>
      <c r="C270" s="2">
        <v>13656</v>
      </c>
      <c r="D270" s="2">
        <v>0</v>
      </c>
      <c r="E270" s="2">
        <v>0</v>
      </c>
      <c r="F270" s="2">
        <v>0</v>
      </c>
      <c r="G270" s="2">
        <v>0</v>
      </c>
      <c r="H270" s="2">
        <v>1016</v>
      </c>
      <c r="I270" s="2">
        <v>684</v>
      </c>
      <c r="J270" s="2">
        <v>0</v>
      </c>
      <c r="K270" s="2">
        <v>0</v>
      </c>
      <c r="L270" s="2">
        <v>15356</v>
      </c>
      <c r="M270" s="2">
        <v>1857.84</v>
      </c>
      <c r="N270" s="2">
        <v>1570.44</v>
      </c>
      <c r="O270" s="2">
        <v>0.22</v>
      </c>
      <c r="P270" s="2">
        <v>3428.5</v>
      </c>
      <c r="Q270" s="2">
        <v>11927.5</v>
      </c>
    </row>
    <row r="271" spans="1:17" x14ac:dyDescent="0.25">
      <c r="A271" s="4" t="s">
        <v>468</v>
      </c>
      <c r="B271" s="20" t="s">
        <v>469</v>
      </c>
      <c r="C271" s="2">
        <v>13656</v>
      </c>
      <c r="D271" s="2">
        <v>0</v>
      </c>
      <c r="E271" s="2">
        <v>0</v>
      </c>
      <c r="F271" s="2">
        <v>0</v>
      </c>
      <c r="G271" s="2">
        <v>0</v>
      </c>
      <c r="H271" s="2">
        <v>1016</v>
      </c>
      <c r="I271" s="2">
        <v>684</v>
      </c>
      <c r="J271" s="2">
        <v>0</v>
      </c>
      <c r="K271" s="2">
        <v>0</v>
      </c>
      <c r="L271" s="2">
        <v>14900.8</v>
      </c>
      <c r="M271" s="2">
        <v>1760.61</v>
      </c>
      <c r="N271" s="2">
        <v>1570.44</v>
      </c>
      <c r="O271" s="2">
        <v>-0.25</v>
      </c>
      <c r="P271" s="2">
        <v>3330.8</v>
      </c>
      <c r="Q271" s="2">
        <v>11570</v>
      </c>
    </row>
    <row r="272" spans="1:17" x14ac:dyDescent="0.25">
      <c r="A272" s="4" t="s">
        <v>570</v>
      </c>
      <c r="B272" s="20" t="s">
        <v>571</v>
      </c>
      <c r="C272" s="2">
        <v>13656</v>
      </c>
      <c r="D272" s="2">
        <v>0</v>
      </c>
      <c r="E272" s="2">
        <v>0</v>
      </c>
      <c r="F272" s="2">
        <v>0</v>
      </c>
      <c r="G272" s="2">
        <v>5237.92</v>
      </c>
      <c r="H272" s="2">
        <v>0</v>
      </c>
      <c r="I272" s="2">
        <v>0</v>
      </c>
      <c r="J272" s="2">
        <v>0</v>
      </c>
      <c r="K272" s="2">
        <v>1309.4699999999998</v>
      </c>
      <c r="L272" s="2">
        <v>6547.39</v>
      </c>
      <c r="M272" s="2">
        <v>52.8</v>
      </c>
      <c r="N272" s="2">
        <v>0</v>
      </c>
      <c r="O272" s="2">
        <v>-334.71999999999997</v>
      </c>
      <c r="P272" s="2">
        <v>429.39</v>
      </c>
      <c r="Q272" s="2">
        <v>6118</v>
      </c>
    </row>
    <row r="273" spans="1:17" x14ac:dyDescent="0.25">
      <c r="A273" s="4" t="s">
        <v>470</v>
      </c>
      <c r="B273" s="20" t="s">
        <v>471</v>
      </c>
      <c r="C273" s="2">
        <v>13656</v>
      </c>
      <c r="D273" s="2">
        <v>0</v>
      </c>
      <c r="E273" s="2">
        <v>0</v>
      </c>
      <c r="F273" s="2">
        <v>0</v>
      </c>
      <c r="G273" s="2">
        <v>0</v>
      </c>
      <c r="H273" s="2">
        <v>1016</v>
      </c>
      <c r="I273" s="2">
        <v>684</v>
      </c>
      <c r="J273" s="2">
        <v>0</v>
      </c>
      <c r="K273" s="2">
        <v>0</v>
      </c>
      <c r="L273" s="2">
        <v>15356</v>
      </c>
      <c r="M273" s="2">
        <v>1857.84</v>
      </c>
      <c r="N273" s="2">
        <v>1570.44</v>
      </c>
      <c r="O273" s="2">
        <v>-0.28000000000000003</v>
      </c>
      <c r="P273" s="2">
        <v>3428</v>
      </c>
      <c r="Q273" s="2">
        <v>11928</v>
      </c>
    </row>
    <row r="274" spans="1:17" x14ac:dyDescent="0.25">
      <c r="A274" s="4" t="s">
        <v>472</v>
      </c>
      <c r="B274" s="20" t="s">
        <v>473</v>
      </c>
      <c r="C274" s="2">
        <v>13656</v>
      </c>
      <c r="D274" s="2">
        <v>0</v>
      </c>
      <c r="E274" s="2">
        <v>0</v>
      </c>
      <c r="F274" s="2">
        <v>0</v>
      </c>
      <c r="G274" s="2">
        <v>0</v>
      </c>
      <c r="H274" s="2">
        <v>1016</v>
      </c>
      <c r="I274" s="2">
        <v>684</v>
      </c>
      <c r="J274" s="2">
        <v>0</v>
      </c>
      <c r="K274" s="2">
        <v>0</v>
      </c>
      <c r="L274" s="2">
        <v>15356</v>
      </c>
      <c r="M274" s="2">
        <v>1857.84</v>
      </c>
      <c r="N274" s="2">
        <v>1570.44</v>
      </c>
      <c r="O274" s="2">
        <v>-0.28000000000000003</v>
      </c>
      <c r="P274" s="2">
        <v>3428</v>
      </c>
      <c r="Q274" s="2">
        <v>11928</v>
      </c>
    </row>
    <row r="275" spans="1:17" x14ac:dyDescent="0.25">
      <c r="A275" s="4" t="s">
        <v>474</v>
      </c>
      <c r="B275" s="20" t="s">
        <v>475</v>
      </c>
      <c r="C275" s="2">
        <v>11279.1</v>
      </c>
      <c r="D275" s="2">
        <v>0</v>
      </c>
      <c r="E275" s="2">
        <v>0</v>
      </c>
      <c r="F275" s="2">
        <v>200</v>
      </c>
      <c r="G275" s="2">
        <v>0</v>
      </c>
      <c r="H275" s="2">
        <v>737</v>
      </c>
      <c r="I275" s="2">
        <v>425</v>
      </c>
      <c r="J275" s="2">
        <v>0</v>
      </c>
      <c r="K275" s="2">
        <v>0</v>
      </c>
      <c r="L275" s="2">
        <v>12641.1</v>
      </c>
      <c r="M275" s="2">
        <v>1297.3399999999999</v>
      </c>
      <c r="N275" s="2">
        <v>1297.0999999999999</v>
      </c>
      <c r="O275" s="2">
        <v>0.16</v>
      </c>
      <c r="P275" s="2">
        <v>2594.6</v>
      </c>
      <c r="Q275" s="2">
        <v>10046.5</v>
      </c>
    </row>
    <row r="276" spans="1:17" x14ac:dyDescent="0.25">
      <c r="A276" s="11" t="s">
        <v>538</v>
      </c>
      <c r="B276" s="26"/>
      <c r="C276" s="26" t="s">
        <v>39</v>
      </c>
      <c r="D276" s="26" t="s">
        <v>39</v>
      </c>
      <c r="E276" s="26" t="s">
        <v>39</v>
      </c>
      <c r="F276" s="26" t="s">
        <v>39</v>
      </c>
      <c r="G276" s="26" t="s">
        <v>39</v>
      </c>
      <c r="H276" s="26" t="s">
        <v>39</v>
      </c>
      <c r="I276" s="26" t="s">
        <v>39</v>
      </c>
      <c r="J276" s="26" t="s">
        <v>39</v>
      </c>
      <c r="K276" s="2">
        <v>0</v>
      </c>
      <c r="L276" s="26" t="s">
        <v>39</v>
      </c>
      <c r="M276" s="26" t="s">
        <v>39</v>
      </c>
      <c r="N276" s="26" t="s">
        <v>39</v>
      </c>
      <c r="O276" s="2">
        <v>0</v>
      </c>
      <c r="P276" s="26" t="s">
        <v>39</v>
      </c>
      <c r="Q276" s="26" t="s">
        <v>39</v>
      </c>
    </row>
    <row r="277" spans="1:17" x14ac:dyDescent="0.25">
      <c r="A277" s="4"/>
      <c r="B277" s="20"/>
      <c r="C277" s="20"/>
      <c r="D277" s="20"/>
      <c r="E277" s="20"/>
      <c r="F277" s="20"/>
      <c r="G277" s="20"/>
      <c r="H277" s="20"/>
      <c r="I277" s="20"/>
      <c r="J277" s="20"/>
      <c r="K277" s="2">
        <v>0</v>
      </c>
      <c r="L277" s="20"/>
      <c r="M277" s="20"/>
      <c r="N277" s="20"/>
      <c r="O277" s="2">
        <v>0</v>
      </c>
      <c r="P277" s="20"/>
      <c r="Q277" s="20"/>
    </row>
    <row r="278" spans="1:17" x14ac:dyDescent="0.25">
      <c r="A278" s="10" t="s">
        <v>490</v>
      </c>
      <c r="B278" s="20"/>
      <c r="C278" s="20"/>
      <c r="D278" s="20"/>
      <c r="E278" s="20"/>
      <c r="F278" s="20"/>
      <c r="G278" s="20"/>
      <c r="H278" s="20"/>
      <c r="I278" s="20"/>
      <c r="J278" s="20"/>
      <c r="K278" s="2">
        <v>0</v>
      </c>
      <c r="L278" s="20"/>
      <c r="M278" s="20"/>
      <c r="N278" s="20"/>
      <c r="O278" s="2">
        <v>0</v>
      </c>
      <c r="P278" s="20"/>
      <c r="Q278" s="20"/>
    </row>
    <row r="279" spans="1:17" x14ac:dyDescent="0.25">
      <c r="A279" s="4" t="s">
        <v>491</v>
      </c>
      <c r="B279" s="20" t="s">
        <v>492</v>
      </c>
      <c r="C279" s="2">
        <v>29713.8</v>
      </c>
      <c r="D279" s="2">
        <v>0</v>
      </c>
      <c r="E279" s="2">
        <v>0</v>
      </c>
      <c r="F279" s="2">
        <v>0</v>
      </c>
      <c r="G279" s="2">
        <v>0</v>
      </c>
      <c r="H279" s="2">
        <v>1074.48</v>
      </c>
      <c r="I279" s="2">
        <v>723.8</v>
      </c>
      <c r="J279" s="2">
        <v>0</v>
      </c>
      <c r="K279" s="2">
        <v>0</v>
      </c>
      <c r="L279" s="2">
        <v>31512.080000000002</v>
      </c>
      <c r="M279" s="2">
        <v>5414.16</v>
      </c>
      <c r="N279" s="2">
        <v>3417.08</v>
      </c>
      <c r="O279" s="2">
        <v>-0.16</v>
      </c>
      <c r="P279" s="2">
        <v>8831.08</v>
      </c>
      <c r="Q279" s="2">
        <v>22681</v>
      </c>
    </row>
    <row r="280" spans="1:17" x14ac:dyDescent="0.25">
      <c r="A280" s="11" t="s">
        <v>538</v>
      </c>
      <c r="B280" s="26"/>
      <c r="C280" s="26" t="s">
        <v>39</v>
      </c>
      <c r="D280" s="26" t="s">
        <v>39</v>
      </c>
      <c r="E280" s="26" t="s">
        <v>39</v>
      </c>
      <c r="F280" s="26" t="s">
        <v>39</v>
      </c>
      <c r="G280" s="26" t="s">
        <v>39</v>
      </c>
      <c r="H280" s="26" t="s">
        <v>39</v>
      </c>
      <c r="I280" s="26" t="s">
        <v>39</v>
      </c>
      <c r="J280" s="26" t="s">
        <v>39</v>
      </c>
      <c r="K280" s="2">
        <v>0</v>
      </c>
      <c r="L280" s="26" t="s">
        <v>39</v>
      </c>
      <c r="M280" s="26" t="s">
        <v>39</v>
      </c>
      <c r="N280" s="26" t="s">
        <v>39</v>
      </c>
      <c r="O280" s="2">
        <v>0</v>
      </c>
      <c r="P280" s="26" t="s">
        <v>39</v>
      </c>
      <c r="Q280" s="26" t="s">
        <v>39</v>
      </c>
    </row>
    <row r="281" spans="1:17" x14ac:dyDescent="0.25">
      <c r="A281" s="4"/>
      <c r="B281" s="20"/>
      <c r="C281" s="20"/>
      <c r="D281" s="20"/>
      <c r="E281" s="20"/>
      <c r="F281" s="20"/>
      <c r="G281" s="20"/>
      <c r="H281" s="20"/>
      <c r="I281" s="20"/>
      <c r="J281" s="20"/>
      <c r="K281" s="2">
        <v>0</v>
      </c>
      <c r="L281" s="20"/>
      <c r="M281" s="20"/>
      <c r="N281" s="20"/>
      <c r="O281" s="2">
        <v>0</v>
      </c>
      <c r="P281" s="20"/>
      <c r="Q281" s="20"/>
    </row>
    <row r="282" spans="1:17" x14ac:dyDescent="0.25">
      <c r="A282" s="14"/>
      <c r="B282" s="26"/>
      <c r="C282" s="26" t="s">
        <v>493</v>
      </c>
      <c r="D282" s="26" t="s">
        <v>493</v>
      </c>
      <c r="E282" s="26" t="s">
        <v>493</v>
      </c>
      <c r="F282" s="26" t="s">
        <v>493</v>
      </c>
      <c r="G282" s="26" t="s">
        <v>493</v>
      </c>
      <c r="H282" s="26" t="s">
        <v>493</v>
      </c>
      <c r="I282" s="26" t="s">
        <v>493</v>
      </c>
      <c r="J282" s="26" t="s">
        <v>493</v>
      </c>
      <c r="K282" s="2">
        <v>0</v>
      </c>
      <c r="L282" s="26" t="s">
        <v>493</v>
      </c>
      <c r="M282" s="26" t="s">
        <v>493</v>
      </c>
      <c r="N282" s="26" t="s">
        <v>493</v>
      </c>
      <c r="O282" s="2">
        <v>0</v>
      </c>
      <c r="P282" s="26" t="s">
        <v>493</v>
      </c>
      <c r="Q282" s="26" t="s">
        <v>493</v>
      </c>
    </row>
    <row r="283" spans="1:17" x14ac:dyDescent="0.25">
      <c r="A283" s="4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77"/>
  <sheetViews>
    <sheetView topLeftCell="C1" workbookViewId="0">
      <selection activeCell="C1" sqref="C1"/>
    </sheetView>
  </sheetViews>
  <sheetFormatPr baseColWidth="10" defaultRowHeight="11.25" x14ac:dyDescent="0.2"/>
  <cols>
    <col min="1" max="2" width="0" style="20" hidden="1" customWidth="1"/>
    <col min="3" max="3" width="9.140625" style="4" customWidth="1"/>
    <col min="4" max="4" width="28.42578125" style="20" customWidth="1"/>
    <col min="5" max="5" width="13" style="20" customWidth="1"/>
    <col min="6" max="6" width="12.5703125" style="20" customWidth="1"/>
    <col min="7" max="7" width="12.85546875" style="20" customWidth="1"/>
    <col min="8" max="8" width="14.28515625" style="20" customWidth="1"/>
    <col min="9" max="9" width="13.28515625" style="20" customWidth="1"/>
    <col min="10" max="10" width="15" style="20" customWidth="1"/>
    <col min="11" max="11" width="15" style="20" bestFit="1" customWidth="1"/>
    <col min="12" max="12" width="11.42578125" style="20" customWidth="1"/>
    <col min="13" max="16" width="15" style="20" bestFit="1" customWidth="1"/>
    <col min="17" max="16384" width="11.42578125" style="20"/>
  </cols>
  <sheetData>
    <row r="1" spans="3:16" ht="15" x14ac:dyDescent="0.25">
      <c r="C1" s="19"/>
      <c r="D1" s="36" t="s">
        <v>0</v>
      </c>
      <c r="E1" s="37"/>
    </row>
    <row r="2" spans="3:16" ht="18" x14ac:dyDescent="0.2">
      <c r="C2" s="21"/>
      <c r="D2" s="38" t="s">
        <v>1</v>
      </c>
      <c r="E2" s="38"/>
      <c r="F2" s="38"/>
      <c r="G2" s="38"/>
      <c r="H2" s="38"/>
      <c r="I2" s="38"/>
      <c r="J2" s="38"/>
    </row>
    <row r="3" spans="3:16" ht="15.75" x14ac:dyDescent="0.25">
      <c r="D3" s="44" t="s">
        <v>542</v>
      </c>
      <c r="E3" s="44"/>
      <c r="F3" s="44"/>
      <c r="G3" s="44"/>
      <c r="H3" s="44"/>
      <c r="I3" s="44"/>
      <c r="J3" s="44"/>
    </row>
    <row r="4" spans="3:16" ht="15" customHeight="1" x14ac:dyDescent="0.2">
      <c r="D4" s="41" t="s">
        <v>543</v>
      </c>
      <c r="E4" s="41"/>
      <c r="F4" s="41"/>
      <c r="G4" s="41"/>
      <c r="H4" s="41"/>
      <c r="I4" s="41"/>
      <c r="J4" s="41"/>
    </row>
    <row r="6" spans="3:16" s="25" customFormat="1" ht="23.25" thickBot="1" x14ac:dyDescent="0.25">
      <c r="C6" s="5" t="s">
        <v>4</v>
      </c>
      <c r="D6" s="22" t="s">
        <v>5</v>
      </c>
      <c r="E6" s="22" t="s">
        <v>6</v>
      </c>
      <c r="F6" s="22" t="s">
        <v>7</v>
      </c>
      <c r="G6" s="22" t="s">
        <v>8</v>
      </c>
      <c r="H6" s="22" t="s">
        <v>9</v>
      </c>
      <c r="I6" s="22" t="s">
        <v>10</v>
      </c>
      <c r="J6" s="23" t="s">
        <v>11</v>
      </c>
      <c r="K6" s="23" t="s">
        <v>12</v>
      </c>
      <c r="L6" s="22" t="s">
        <v>13</v>
      </c>
      <c r="M6" s="22" t="s">
        <v>14</v>
      </c>
      <c r="N6" s="23" t="s">
        <v>15</v>
      </c>
      <c r="O6" s="23" t="s">
        <v>16</v>
      </c>
      <c r="P6" s="24" t="s">
        <v>17</v>
      </c>
    </row>
    <row r="7" spans="3:16" ht="12" thickTop="1" x14ac:dyDescent="0.2"/>
    <row r="9" spans="3:16" x14ac:dyDescent="0.2">
      <c r="C9" s="10" t="s">
        <v>18</v>
      </c>
    </row>
    <row r="10" spans="3:16" x14ac:dyDescent="0.2">
      <c r="C10" s="4" t="s">
        <v>532</v>
      </c>
      <c r="D10" s="20" t="s">
        <v>533</v>
      </c>
      <c r="E10" s="13">
        <v>10715</v>
      </c>
      <c r="F10" s="2">
        <v>0</v>
      </c>
      <c r="G10" s="2">
        <v>719</v>
      </c>
      <c r="H10" s="2">
        <v>497</v>
      </c>
      <c r="I10" s="2">
        <v>708.5</v>
      </c>
      <c r="J10" s="2">
        <v>0</v>
      </c>
      <c r="K10" s="2">
        <v>12639.5</v>
      </c>
      <c r="L10" s="2">
        <v>1297.1400000000001</v>
      </c>
      <c r="M10" s="2">
        <v>1232.28</v>
      </c>
      <c r="N10" s="2">
        <v>1999.58</v>
      </c>
      <c r="O10" s="2">
        <v>4529</v>
      </c>
      <c r="P10" s="2">
        <v>8110.5</v>
      </c>
    </row>
    <row r="11" spans="3:16" x14ac:dyDescent="0.2">
      <c r="C11" s="4" t="s">
        <v>19</v>
      </c>
      <c r="D11" s="20" t="s">
        <v>20</v>
      </c>
      <c r="E11" s="13">
        <v>11500</v>
      </c>
      <c r="F11" s="2">
        <v>0</v>
      </c>
      <c r="G11" s="2">
        <v>820</v>
      </c>
      <c r="H11" s="2">
        <v>255</v>
      </c>
      <c r="I11" s="2">
        <v>283.39999999999998</v>
      </c>
      <c r="J11" s="2">
        <v>200</v>
      </c>
      <c r="K11" s="2">
        <v>13058.4</v>
      </c>
      <c r="L11" s="2">
        <v>690.9</v>
      </c>
      <c r="M11" s="2">
        <v>1322.38</v>
      </c>
      <c r="N11" s="2">
        <v>21.12</v>
      </c>
      <c r="O11" s="2">
        <v>2034.4</v>
      </c>
      <c r="P11" s="2">
        <v>11024</v>
      </c>
    </row>
    <row r="12" spans="3:16" x14ac:dyDescent="0.2">
      <c r="C12" s="4" t="s">
        <v>23</v>
      </c>
      <c r="D12" s="20" t="s">
        <v>24</v>
      </c>
      <c r="E12" s="13">
        <v>11500</v>
      </c>
      <c r="F12" s="2">
        <v>0</v>
      </c>
      <c r="G12" s="2">
        <v>825</v>
      </c>
      <c r="H12" s="2">
        <v>517</v>
      </c>
      <c r="I12" s="2">
        <v>0</v>
      </c>
      <c r="J12" s="2">
        <v>0</v>
      </c>
      <c r="K12" s="2">
        <v>12842</v>
      </c>
      <c r="L12" s="2">
        <v>1257.8900000000001</v>
      </c>
      <c r="M12" s="2">
        <v>1277.98</v>
      </c>
      <c r="N12" s="2">
        <v>1071.130000000001</v>
      </c>
      <c r="O12" s="2">
        <v>3607.0000000000009</v>
      </c>
      <c r="P12" s="2">
        <v>9235</v>
      </c>
    </row>
    <row r="13" spans="3:16" x14ac:dyDescent="0.2">
      <c r="C13" s="4" t="s">
        <v>502</v>
      </c>
      <c r="D13" s="20" t="s">
        <v>503</v>
      </c>
      <c r="E13" s="13">
        <v>11500</v>
      </c>
      <c r="F13" s="2">
        <v>0</v>
      </c>
      <c r="G13" s="2">
        <v>820</v>
      </c>
      <c r="H13" s="2">
        <v>510</v>
      </c>
      <c r="I13" s="2">
        <v>0</v>
      </c>
      <c r="J13" s="2">
        <v>0</v>
      </c>
      <c r="K13" s="2">
        <v>12830</v>
      </c>
      <c r="L13" s="2">
        <v>1331.02</v>
      </c>
      <c r="M13" s="2">
        <v>1322.38</v>
      </c>
      <c r="N13" s="2">
        <v>1590.6000000000004</v>
      </c>
      <c r="O13" s="2">
        <v>4244</v>
      </c>
      <c r="P13" s="2">
        <v>8586</v>
      </c>
    </row>
    <row r="14" spans="3:16" x14ac:dyDescent="0.2">
      <c r="C14" s="4" t="s">
        <v>25</v>
      </c>
      <c r="D14" s="20" t="s">
        <v>26</v>
      </c>
      <c r="E14" s="13">
        <v>11500</v>
      </c>
      <c r="F14" s="2">
        <v>200</v>
      </c>
      <c r="G14" s="2">
        <v>820</v>
      </c>
      <c r="H14" s="2">
        <v>510</v>
      </c>
      <c r="I14" s="2">
        <v>0</v>
      </c>
      <c r="J14" s="2">
        <v>0</v>
      </c>
      <c r="K14" s="2">
        <v>13030</v>
      </c>
      <c r="L14" s="2">
        <v>1367.27</v>
      </c>
      <c r="M14" s="2">
        <v>1322.38</v>
      </c>
      <c r="N14" s="2">
        <v>0.8500000000003638</v>
      </c>
      <c r="O14" s="2">
        <v>2690.5000000000005</v>
      </c>
      <c r="P14" s="2">
        <v>10339.5</v>
      </c>
    </row>
    <row r="15" spans="3:16" x14ac:dyDescent="0.2">
      <c r="C15" s="30" t="s">
        <v>524</v>
      </c>
      <c r="D15" s="20" t="s">
        <v>525</v>
      </c>
      <c r="E15" s="13">
        <v>39022.800000000003</v>
      </c>
      <c r="F15" s="2">
        <v>0</v>
      </c>
      <c r="G15" s="2">
        <v>3616</v>
      </c>
      <c r="H15" s="2">
        <v>2598</v>
      </c>
      <c r="I15" s="2">
        <v>0</v>
      </c>
      <c r="J15" s="2">
        <v>0</v>
      </c>
      <c r="K15" s="2">
        <v>45236.800000000003</v>
      </c>
      <c r="L15" s="2">
        <v>8853.4</v>
      </c>
      <c r="M15" s="2">
        <v>4487.62</v>
      </c>
      <c r="N15" s="2">
        <v>10478.280000000001</v>
      </c>
      <c r="O15" s="2">
        <v>23819.300000000003</v>
      </c>
      <c r="P15" s="2">
        <v>21417.5</v>
      </c>
    </row>
    <row r="16" spans="3:16" x14ac:dyDescent="0.2">
      <c r="C16" s="30" t="s">
        <v>27</v>
      </c>
      <c r="D16" s="20" t="s">
        <v>28</v>
      </c>
      <c r="E16" s="13">
        <v>29714</v>
      </c>
      <c r="F16" s="2">
        <v>0</v>
      </c>
      <c r="G16" s="2">
        <v>1497.19</v>
      </c>
      <c r="H16" s="2">
        <v>1049.9000000000001</v>
      </c>
      <c r="I16" s="2">
        <v>0</v>
      </c>
      <c r="J16" s="2">
        <v>9320</v>
      </c>
      <c r="K16" s="2">
        <v>41581.089999999997</v>
      </c>
      <c r="L16" s="2">
        <v>10174.65</v>
      </c>
      <c r="M16" s="2">
        <v>4416.4399999999996</v>
      </c>
      <c r="N16" s="2">
        <v>0</v>
      </c>
      <c r="O16" s="2">
        <v>14591.09</v>
      </c>
      <c r="P16" s="2">
        <v>26990</v>
      </c>
    </row>
    <row r="17" spans="3:16" x14ac:dyDescent="0.2">
      <c r="C17" s="30" t="s">
        <v>544</v>
      </c>
      <c r="D17" s="20" t="s">
        <v>545</v>
      </c>
      <c r="E17" s="13">
        <v>0</v>
      </c>
      <c r="F17" s="2">
        <v>0</v>
      </c>
      <c r="G17" s="2">
        <v>0</v>
      </c>
      <c r="H17" s="2">
        <v>0</v>
      </c>
      <c r="I17" s="2">
        <v>0</v>
      </c>
      <c r="J17" s="2">
        <f>15569.78+30</f>
        <v>15599.78</v>
      </c>
      <c r="K17" s="2">
        <v>15599.78</v>
      </c>
      <c r="L17" s="2">
        <v>0</v>
      </c>
      <c r="M17" s="2">
        <v>0</v>
      </c>
      <c r="N17" s="2">
        <v>5.78</v>
      </c>
      <c r="O17" s="2">
        <v>5.78</v>
      </c>
      <c r="P17" s="2">
        <v>15594</v>
      </c>
    </row>
    <row r="18" spans="3:16" x14ac:dyDescent="0.2">
      <c r="C18" s="30" t="s">
        <v>546</v>
      </c>
      <c r="D18" s="20" t="s">
        <v>547</v>
      </c>
      <c r="E18" s="13">
        <v>0</v>
      </c>
      <c r="F18" s="2">
        <v>0</v>
      </c>
      <c r="G18" s="2">
        <v>0</v>
      </c>
      <c r="H18" s="2">
        <v>0</v>
      </c>
      <c r="I18" s="2">
        <v>0</v>
      </c>
      <c r="J18" s="2">
        <f>8966.6+125</f>
        <v>9091.6</v>
      </c>
      <c r="K18" s="2">
        <v>9091.6</v>
      </c>
      <c r="L18" s="2">
        <v>753.39</v>
      </c>
      <c r="M18" s="2">
        <v>0</v>
      </c>
      <c r="N18" s="2">
        <v>0.71</v>
      </c>
      <c r="O18" s="2">
        <v>754.1</v>
      </c>
      <c r="P18" s="2">
        <v>8337.5</v>
      </c>
    </row>
    <row r="19" spans="3:16" s="26" customFormat="1" x14ac:dyDescent="0.2">
      <c r="C19" s="31"/>
      <c r="E19" s="26" t="s">
        <v>39</v>
      </c>
      <c r="F19" s="26" t="s">
        <v>39</v>
      </c>
      <c r="G19" s="26" t="s">
        <v>39</v>
      </c>
      <c r="H19" s="26" t="s">
        <v>39</v>
      </c>
      <c r="I19" s="26" t="s">
        <v>39</v>
      </c>
      <c r="J19" s="26" t="s">
        <v>39</v>
      </c>
      <c r="K19" s="26" t="s">
        <v>39</v>
      </c>
      <c r="L19" s="26" t="s">
        <v>39</v>
      </c>
      <c r="M19" s="26" t="s">
        <v>39</v>
      </c>
      <c r="N19" s="26" t="s">
        <v>39</v>
      </c>
      <c r="O19" s="26" t="s">
        <v>39</v>
      </c>
      <c r="P19" s="26" t="s">
        <v>39</v>
      </c>
    </row>
    <row r="20" spans="3:16" x14ac:dyDescent="0.2">
      <c r="C20" s="30"/>
    </row>
    <row r="21" spans="3:16" x14ac:dyDescent="0.2">
      <c r="C21" s="32" t="s">
        <v>40</v>
      </c>
    </row>
    <row r="22" spans="3:16" x14ac:dyDescent="0.2">
      <c r="C22" s="30" t="s">
        <v>101</v>
      </c>
      <c r="D22" s="20" t="s">
        <v>102</v>
      </c>
      <c r="E22" s="13">
        <v>12185</v>
      </c>
      <c r="F22" s="2">
        <v>0</v>
      </c>
      <c r="G22" s="2">
        <v>846</v>
      </c>
      <c r="H22" s="2">
        <v>528</v>
      </c>
      <c r="I22" s="2">
        <v>850.2</v>
      </c>
      <c r="J22" s="2">
        <v>0</v>
      </c>
      <c r="K22" s="2">
        <v>14409.2</v>
      </c>
      <c r="L22" s="2">
        <v>1557.25</v>
      </c>
      <c r="M22" s="2">
        <v>1350.48</v>
      </c>
      <c r="N22" s="2">
        <v>460.47000000000116</v>
      </c>
      <c r="O22" s="2">
        <v>3368.2000000000012</v>
      </c>
      <c r="P22" s="2">
        <v>11041</v>
      </c>
    </row>
    <row r="23" spans="3:16" x14ac:dyDescent="0.2">
      <c r="C23" s="30" t="s">
        <v>41</v>
      </c>
      <c r="D23" s="20" t="s">
        <v>42</v>
      </c>
      <c r="E23" s="13">
        <v>10205</v>
      </c>
      <c r="F23" s="2">
        <v>400</v>
      </c>
      <c r="G23" s="2">
        <v>707</v>
      </c>
      <c r="H23" s="2">
        <v>484</v>
      </c>
      <c r="I23" s="2">
        <v>738.5</v>
      </c>
      <c r="J23" s="2">
        <v>0</v>
      </c>
      <c r="K23" s="2">
        <v>12534.5</v>
      </c>
      <c r="L23" s="2">
        <v>1278.26</v>
      </c>
      <c r="M23" s="2">
        <v>1173.58</v>
      </c>
      <c r="N23" s="2">
        <v>152.15999999999985</v>
      </c>
      <c r="O23" s="2">
        <v>2604</v>
      </c>
      <c r="P23" s="2">
        <v>9930.5</v>
      </c>
    </row>
    <row r="24" spans="3:16" x14ac:dyDescent="0.2">
      <c r="C24" s="30" t="s">
        <v>43</v>
      </c>
      <c r="D24" s="20" t="s">
        <v>44</v>
      </c>
      <c r="E24" s="13">
        <v>11500</v>
      </c>
      <c r="F24" s="2">
        <v>400</v>
      </c>
      <c r="G24" s="2">
        <v>820</v>
      </c>
      <c r="H24" s="2">
        <v>510</v>
      </c>
      <c r="I24" s="2">
        <v>566.79999999999995</v>
      </c>
      <c r="J24" s="2">
        <v>0</v>
      </c>
      <c r="K24" s="2">
        <v>13796.8</v>
      </c>
      <c r="L24" s="2">
        <v>1524.58</v>
      </c>
      <c r="M24" s="2">
        <v>1322.38</v>
      </c>
      <c r="N24" s="2">
        <v>4736.84</v>
      </c>
      <c r="O24" s="2">
        <v>7583.8</v>
      </c>
      <c r="P24" s="2">
        <v>6213</v>
      </c>
    </row>
    <row r="25" spans="3:16" x14ac:dyDescent="0.2">
      <c r="C25" s="30" t="s">
        <v>45</v>
      </c>
      <c r="D25" s="20" t="s">
        <v>46</v>
      </c>
      <c r="E25" s="13">
        <v>9029</v>
      </c>
      <c r="F25" s="2">
        <v>400</v>
      </c>
      <c r="G25" s="2">
        <v>601</v>
      </c>
      <c r="H25" s="2">
        <v>361</v>
      </c>
      <c r="I25" s="2">
        <v>425.1</v>
      </c>
      <c r="J25" s="2">
        <v>902.85</v>
      </c>
      <c r="K25" s="2">
        <v>11718.95</v>
      </c>
      <c r="L25" s="2">
        <v>1058.3699999999999</v>
      </c>
      <c r="M25" s="2">
        <v>1038.28</v>
      </c>
      <c r="N25" s="2">
        <v>3961.8000000000011</v>
      </c>
      <c r="O25" s="2">
        <v>6058.4500000000007</v>
      </c>
      <c r="P25" s="2">
        <v>5660.5</v>
      </c>
    </row>
    <row r="26" spans="3:16" x14ac:dyDescent="0.2">
      <c r="C26" s="30" t="s">
        <v>47</v>
      </c>
      <c r="D26" s="20" t="s">
        <v>48</v>
      </c>
      <c r="E26" s="13">
        <v>10205</v>
      </c>
      <c r="F26" s="2">
        <v>200</v>
      </c>
      <c r="G26" s="2">
        <v>707.1</v>
      </c>
      <c r="H26" s="2">
        <v>322.8</v>
      </c>
      <c r="I26" s="2">
        <v>0</v>
      </c>
      <c r="J26" s="2">
        <f>1530.77+357</f>
        <v>1887.77</v>
      </c>
      <c r="K26" s="2">
        <v>13322.67</v>
      </c>
      <c r="L26" s="2">
        <v>766.73</v>
      </c>
      <c r="M26" s="2">
        <v>1173.58</v>
      </c>
      <c r="N26" s="13">
        <v>0.36</v>
      </c>
      <c r="O26" s="2">
        <v>1940.6699999999998</v>
      </c>
      <c r="P26" s="2">
        <v>11382</v>
      </c>
    </row>
    <row r="27" spans="3:16" s="26" customFormat="1" x14ac:dyDescent="0.2">
      <c r="C27" s="31"/>
      <c r="E27" s="26" t="s">
        <v>39</v>
      </c>
      <c r="F27" s="26" t="s">
        <v>39</v>
      </c>
      <c r="G27" s="26" t="s">
        <v>39</v>
      </c>
      <c r="H27" s="26" t="s">
        <v>39</v>
      </c>
      <c r="I27" s="26" t="s">
        <v>39</v>
      </c>
      <c r="J27" s="26" t="s">
        <v>39</v>
      </c>
      <c r="K27" s="26" t="s">
        <v>39</v>
      </c>
      <c r="L27" s="26" t="s">
        <v>39</v>
      </c>
      <c r="M27" s="26" t="s">
        <v>39</v>
      </c>
      <c r="N27" s="26" t="s">
        <v>39</v>
      </c>
      <c r="O27" s="26" t="s">
        <v>39</v>
      </c>
      <c r="P27" s="26" t="s">
        <v>39</v>
      </c>
    </row>
    <row r="28" spans="3:16" x14ac:dyDescent="0.2">
      <c r="C28" s="30"/>
    </row>
    <row r="29" spans="3:16" x14ac:dyDescent="0.2">
      <c r="C29" s="32" t="s">
        <v>49</v>
      </c>
    </row>
    <row r="30" spans="3:16" x14ac:dyDescent="0.2">
      <c r="C30" s="30" t="s">
        <v>50</v>
      </c>
      <c r="D30" s="20" t="s">
        <v>51</v>
      </c>
      <c r="E30" s="13">
        <v>8123</v>
      </c>
      <c r="F30" s="2">
        <v>0</v>
      </c>
      <c r="G30" s="2">
        <v>603</v>
      </c>
      <c r="H30" s="2">
        <v>378</v>
      </c>
      <c r="I30" s="2">
        <v>850.2</v>
      </c>
      <c r="J30" s="2">
        <v>484</v>
      </c>
      <c r="K30" s="2">
        <v>10438.200000000001</v>
      </c>
      <c r="L30" s="2">
        <v>913.86</v>
      </c>
      <c r="M30" s="2">
        <v>989.74</v>
      </c>
      <c r="N30" s="13">
        <v>0.6</v>
      </c>
      <c r="O30" s="13">
        <v>1904.1999999999998</v>
      </c>
      <c r="P30" s="2">
        <v>8534</v>
      </c>
    </row>
    <row r="31" spans="3:16" x14ac:dyDescent="0.2">
      <c r="C31" s="30" t="s">
        <v>52</v>
      </c>
      <c r="D31" s="28" t="s">
        <v>53</v>
      </c>
      <c r="E31" s="13">
        <v>12865</v>
      </c>
      <c r="F31" s="2">
        <v>0</v>
      </c>
      <c r="G31" s="2">
        <v>774.5</v>
      </c>
      <c r="H31" s="2">
        <v>508</v>
      </c>
      <c r="I31" s="2">
        <v>708.5</v>
      </c>
      <c r="J31" s="2">
        <v>0</v>
      </c>
      <c r="K31" s="2">
        <v>14856</v>
      </c>
      <c r="L31" s="2">
        <v>1623.12</v>
      </c>
      <c r="M31" s="2">
        <v>1410.64</v>
      </c>
      <c r="N31" s="13">
        <v>598.73999999999978</v>
      </c>
      <c r="O31" s="13">
        <v>3632.5</v>
      </c>
      <c r="P31" s="2">
        <v>11223.5</v>
      </c>
    </row>
    <row r="32" spans="3:16" x14ac:dyDescent="0.2">
      <c r="C32" s="30" t="s">
        <v>54</v>
      </c>
      <c r="D32" s="28" t="s">
        <v>55</v>
      </c>
      <c r="E32" s="13">
        <v>11076</v>
      </c>
      <c r="F32" s="2">
        <v>0</v>
      </c>
      <c r="G32" s="2">
        <v>801</v>
      </c>
      <c r="H32" s="2">
        <v>539</v>
      </c>
      <c r="I32" s="2">
        <v>850.2</v>
      </c>
      <c r="J32" s="2">
        <v>1107.57</v>
      </c>
      <c r="K32" s="2">
        <v>14373.77</v>
      </c>
      <c r="L32" s="2">
        <v>1555.11</v>
      </c>
      <c r="M32" s="2">
        <v>1273.72</v>
      </c>
      <c r="N32" s="13">
        <v>5750.9400000000005</v>
      </c>
      <c r="O32" s="13">
        <v>8579.77</v>
      </c>
      <c r="P32" s="2">
        <v>5794</v>
      </c>
    </row>
    <row r="33" spans="3:16" x14ac:dyDescent="0.2">
      <c r="C33" s="30" t="s">
        <v>56</v>
      </c>
      <c r="D33" s="28" t="s">
        <v>57</v>
      </c>
      <c r="E33" s="13">
        <v>12197</v>
      </c>
      <c r="F33" s="2">
        <v>200</v>
      </c>
      <c r="G33" s="2">
        <v>815</v>
      </c>
      <c r="H33" s="2">
        <v>496</v>
      </c>
      <c r="I33" s="2">
        <v>850.2</v>
      </c>
      <c r="J33" s="2">
        <v>1982.03</v>
      </c>
      <c r="K33" s="2">
        <v>16540.23</v>
      </c>
      <c r="L33" s="2">
        <v>1991.4</v>
      </c>
      <c r="M33" s="2">
        <v>1402.68</v>
      </c>
      <c r="N33" s="13">
        <v>4206.6499999999996</v>
      </c>
      <c r="O33" s="13">
        <v>7600.73</v>
      </c>
      <c r="P33" s="2">
        <v>8939.5</v>
      </c>
    </row>
    <row r="34" spans="3:16" x14ac:dyDescent="0.2">
      <c r="C34" s="30" t="s">
        <v>58</v>
      </c>
      <c r="D34" s="28" t="s">
        <v>59</v>
      </c>
      <c r="E34" s="13">
        <v>11076</v>
      </c>
      <c r="F34" s="2">
        <v>200</v>
      </c>
      <c r="G34" s="2">
        <v>801</v>
      </c>
      <c r="H34" s="2">
        <v>539</v>
      </c>
      <c r="I34" s="2">
        <v>708.5</v>
      </c>
      <c r="J34" s="2">
        <v>0</v>
      </c>
      <c r="K34" s="2">
        <v>13324.5</v>
      </c>
      <c r="L34" s="2">
        <v>1425.24</v>
      </c>
      <c r="M34" s="2">
        <v>1273.6600000000001</v>
      </c>
      <c r="N34" s="13">
        <v>161.10000000000036</v>
      </c>
      <c r="O34" s="13">
        <v>2860.0000000000005</v>
      </c>
      <c r="P34" s="2">
        <v>10464.5</v>
      </c>
    </row>
    <row r="35" spans="3:16" x14ac:dyDescent="0.2">
      <c r="C35" s="30" t="s">
        <v>60</v>
      </c>
      <c r="D35" s="28" t="s">
        <v>61</v>
      </c>
      <c r="E35" s="13">
        <v>12847</v>
      </c>
      <c r="F35" s="2">
        <v>0</v>
      </c>
      <c r="G35" s="2">
        <v>815</v>
      </c>
      <c r="H35" s="2">
        <v>496</v>
      </c>
      <c r="I35" s="2">
        <v>708.5</v>
      </c>
      <c r="J35" s="2">
        <v>1168.8900000000001</v>
      </c>
      <c r="K35" s="2">
        <v>16035.39</v>
      </c>
      <c r="L35" s="2">
        <v>1788.15</v>
      </c>
      <c r="M35" s="2">
        <v>1402.68</v>
      </c>
      <c r="N35" s="13">
        <v>5621.5599999999995</v>
      </c>
      <c r="O35" s="13">
        <v>8812.39</v>
      </c>
      <c r="P35" s="2">
        <v>7223</v>
      </c>
    </row>
    <row r="36" spans="3:16" x14ac:dyDescent="0.2">
      <c r="C36" s="30" t="s">
        <v>62</v>
      </c>
      <c r="D36" s="28" t="s">
        <v>63</v>
      </c>
      <c r="E36" s="13">
        <v>12197</v>
      </c>
      <c r="F36" s="2">
        <v>200</v>
      </c>
      <c r="G36" s="2">
        <v>815</v>
      </c>
      <c r="H36" s="2">
        <v>496</v>
      </c>
      <c r="I36" s="2">
        <v>708.5</v>
      </c>
      <c r="J36" s="2">
        <v>0</v>
      </c>
      <c r="K36" s="2">
        <v>14416.5</v>
      </c>
      <c r="L36" s="2">
        <v>1657.18</v>
      </c>
      <c r="M36" s="2">
        <v>1402.68</v>
      </c>
      <c r="N36" s="13">
        <v>6271.6399999999994</v>
      </c>
      <c r="O36" s="13">
        <v>9331.5</v>
      </c>
      <c r="P36" s="2">
        <v>5085</v>
      </c>
    </row>
    <row r="37" spans="3:16" x14ac:dyDescent="0.2">
      <c r="C37" s="30" t="s">
        <v>64</v>
      </c>
      <c r="D37" s="28" t="s">
        <v>65</v>
      </c>
      <c r="E37" s="2">
        <v>11076</v>
      </c>
      <c r="F37" s="2">
        <v>0</v>
      </c>
      <c r="G37" s="2">
        <v>801</v>
      </c>
      <c r="H37" s="2">
        <v>539</v>
      </c>
      <c r="I37" s="2">
        <v>425.1</v>
      </c>
      <c r="J37" s="2">
        <v>0</v>
      </c>
      <c r="K37" s="2">
        <v>12841.1</v>
      </c>
      <c r="L37" s="2">
        <v>1333.14</v>
      </c>
      <c r="M37" s="2">
        <v>1273.6600000000001</v>
      </c>
      <c r="N37" s="13">
        <v>8909.7999999999993</v>
      </c>
      <c r="O37" s="13">
        <v>11516.599999999999</v>
      </c>
      <c r="P37" s="2">
        <v>1324.5</v>
      </c>
    </row>
    <row r="38" spans="3:16" x14ac:dyDescent="0.2">
      <c r="C38" s="30" t="s">
        <v>66</v>
      </c>
      <c r="D38" s="28" t="s">
        <v>67</v>
      </c>
      <c r="E38" s="2">
        <v>12658</v>
      </c>
      <c r="F38" s="2">
        <v>0</v>
      </c>
      <c r="G38" s="2">
        <v>915</v>
      </c>
      <c r="H38" s="2">
        <v>368.67</v>
      </c>
      <c r="I38" s="2">
        <v>425.1</v>
      </c>
      <c r="J38" s="2">
        <v>0</v>
      </c>
      <c r="K38" s="2">
        <v>14366.77</v>
      </c>
      <c r="L38" s="2">
        <v>846.97</v>
      </c>
      <c r="M38" s="2">
        <v>1455.66</v>
      </c>
      <c r="N38" s="13">
        <v>7588.6399999999994</v>
      </c>
      <c r="O38" s="13">
        <v>9891.27</v>
      </c>
      <c r="P38" s="2">
        <v>4475.5</v>
      </c>
    </row>
    <row r="39" spans="3:16" x14ac:dyDescent="0.2">
      <c r="C39" s="30" t="s">
        <v>68</v>
      </c>
      <c r="D39" s="20" t="s">
        <v>69</v>
      </c>
      <c r="E39" s="2">
        <v>12658</v>
      </c>
      <c r="F39" s="2">
        <v>200</v>
      </c>
      <c r="G39" s="2">
        <v>915</v>
      </c>
      <c r="H39" s="2">
        <v>616</v>
      </c>
      <c r="I39" s="2">
        <v>283.39999999999998</v>
      </c>
      <c r="J39" s="2">
        <v>1265.79</v>
      </c>
      <c r="K39" s="2">
        <v>15938.189999999999</v>
      </c>
      <c r="L39" s="2">
        <v>1891.94</v>
      </c>
      <c r="M39" s="2">
        <v>1455.66</v>
      </c>
      <c r="N39" s="13">
        <v>7224.5899999999983</v>
      </c>
      <c r="O39" s="13">
        <v>10572.189999999999</v>
      </c>
      <c r="P39" s="2">
        <v>5366</v>
      </c>
    </row>
    <row r="40" spans="3:16" x14ac:dyDescent="0.2">
      <c r="C40" s="30" t="s">
        <v>70</v>
      </c>
      <c r="D40" s="20" t="s">
        <v>71</v>
      </c>
      <c r="E40" s="2">
        <v>11076</v>
      </c>
      <c r="F40" s="2">
        <v>400</v>
      </c>
      <c r="G40" s="2">
        <v>864</v>
      </c>
      <c r="H40" s="2">
        <v>582</v>
      </c>
      <c r="I40" s="2">
        <v>283.39999999999998</v>
      </c>
      <c r="J40" s="2">
        <v>813.14</v>
      </c>
      <c r="K40" s="2">
        <v>14018.539999999999</v>
      </c>
      <c r="L40" s="2">
        <v>1724.78</v>
      </c>
      <c r="M40" s="2">
        <v>1402.66</v>
      </c>
      <c r="N40" s="13">
        <v>4266.0999999999985</v>
      </c>
      <c r="O40" s="13">
        <v>7393.5399999999991</v>
      </c>
      <c r="P40" s="2">
        <v>6625</v>
      </c>
    </row>
    <row r="41" spans="3:16" x14ac:dyDescent="0.2">
      <c r="C41" s="30" t="s">
        <v>72</v>
      </c>
      <c r="D41" s="20" t="s">
        <v>73</v>
      </c>
      <c r="E41" s="2">
        <v>11076</v>
      </c>
      <c r="F41" s="2">
        <v>200</v>
      </c>
      <c r="G41" s="2">
        <v>801</v>
      </c>
      <c r="H41" s="2">
        <v>539</v>
      </c>
      <c r="I41" s="2">
        <v>283.39999999999998</v>
      </c>
      <c r="J41" s="2">
        <v>369.19</v>
      </c>
      <c r="K41" s="2">
        <v>13268.59</v>
      </c>
      <c r="L41" s="2">
        <v>1381.18</v>
      </c>
      <c r="M41" s="2">
        <v>1273.6600000000001</v>
      </c>
      <c r="N41" s="13">
        <v>5146.25</v>
      </c>
      <c r="O41" s="13">
        <v>7801.09</v>
      </c>
      <c r="P41" s="2">
        <v>5467.5</v>
      </c>
    </row>
    <row r="42" spans="3:16" x14ac:dyDescent="0.2">
      <c r="C42" s="30" t="s">
        <v>548</v>
      </c>
      <c r="D42" s="20" t="s">
        <v>549</v>
      </c>
      <c r="E42" s="2">
        <v>8123</v>
      </c>
      <c r="F42" s="2">
        <v>0</v>
      </c>
      <c r="G42" s="2">
        <v>0</v>
      </c>
      <c r="H42" s="2">
        <v>0</v>
      </c>
      <c r="I42" s="2">
        <v>0</v>
      </c>
      <c r="J42" s="2">
        <v>18369.690000000002</v>
      </c>
      <c r="K42" s="2">
        <v>26492.690000000002</v>
      </c>
      <c r="L42" s="2">
        <v>2482.6</v>
      </c>
      <c r="M42" s="2">
        <v>0</v>
      </c>
      <c r="N42" s="13">
        <v>8037.0900000000038</v>
      </c>
      <c r="O42" s="13">
        <v>10519.690000000004</v>
      </c>
      <c r="P42" s="2">
        <v>15973</v>
      </c>
    </row>
    <row r="43" spans="3:16" x14ac:dyDescent="0.2">
      <c r="C43" s="30" t="s">
        <v>74</v>
      </c>
      <c r="D43" s="20" t="s">
        <v>75</v>
      </c>
      <c r="E43" s="2">
        <v>11076</v>
      </c>
      <c r="F43" s="2">
        <v>200</v>
      </c>
      <c r="G43" s="2">
        <v>801</v>
      </c>
      <c r="H43" s="2">
        <v>539</v>
      </c>
      <c r="I43" s="2">
        <v>283.39999999999998</v>
      </c>
      <c r="J43" s="2">
        <v>738.38</v>
      </c>
      <c r="K43" s="2">
        <v>13637.779999999999</v>
      </c>
      <c r="L43" s="2">
        <v>1418.88</v>
      </c>
      <c r="M43" s="2">
        <v>1273.72</v>
      </c>
      <c r="N43" s="13">
        <v>4171.6799999999985</v>
      </c>
      <c r="O43" s="13">
        <v>6864.2799999999988</v>
      </c>
      <c r="P43" s="2">
        <v>6773.5</v>
      </c>
    </row>
    <row r="44" spans="3:16" x14ac:dyDescent="0.2">
      <c r="C44" s="30" t="s">
        <v>76</v>
      </c>
      <c r="D44" s="20" t="s">
        <v>77</v>
      </c>
      <c r="E44" s="2">
        <v>11076</v>
      </c>
      <c r="F44" s="2">
        <v>200</v>
      </c>
      <c r="G44" s="2">
        <v>801</v>
      </c>
      <c r="H44" s="2">
        <v>539</v>
      </c>
      <c r="I44" s="2">
        <v>283.39999999999998</v>
      </c>
      <c r="J44" s="2">
        <v>2795.3</v>
      </c>
      <c r="K44" s="2">
        <v>15694.7</v>
      </c>
      <c r="L44" s="2">
        <v>1749.65</v>
      </c>
      <c r="M44" s="2">
        <v>1273.72</v>
      </c>
      <c r="N44" s="13">
        <v>6482.8300000000017</v>
      </c>
      <c r="O44" s="13">
        <v>9506.2000000000007</v>
      </c>
      <c r="P44" s="2">
        <v>6188.5</v>
      </c>
    </row>
    <row r="45" spans="3:16" x14ac:dyDescent="0.2">
      <c r="C45" s="30" t="s">
        <v>78</v>
      </c>
      <c r="D45" s="20" t="s">
        <v>79</v>
      </c>
      <c r="E45" s="2">
        <v>7838.1</v>
      </c>
      <c r="F45" s="2">
        <v>0</v>
      </c>
      <c r="G45" s="2">
        <v>564</v>
      </c>
      <c r="H45" s="2">
        <v>352</v>
      </c>
      <c r="I45" s="2">
        <v>283.39999999999998</v>
      </c>
      <c r="J45" s="2">
        <v>783.81</v>
      </c>
      <c r="K45" s="2">
        <v>9821.31</v>
      </c>
      <c r="L45" s="2">
        <v>761.82</v>
      </c>
      <c r="M45" s="2">
        <v>901.32</v>
      </c>
      <c r="N45" s="13">
        <v>20.669999999999163</v>
      </c>
      <c r="O45" s="13">
        <v>1683.8099999999993</v>
      </c>
      <c r="P45" s="2">
        <v>8137.5</v>
      </c>
    </row>
    <row r="46" spans="3:16" x14ac:dyDescent="0.2">
      <c r="C46" s="30" t="s">
        <v>80</v>
      </c>
      <c r="D46" s="20" t="s">
        <v>81</v>
      </c>
      <c r="E46" s="2">
        <v>11076</v>
      </c>
      <c r="F46" s="2">
        <v>200</v>
      </c>
      <c r="G46" s="2">
        <v>801</v>
      </c>
      <c r="H46" s="2">
        <v>539</v>
      </c>
      <c r="I46" s="2">
        <v>283.39999999999998</v>
      </c>
      <c r="J46" s="2">
        <v>1107.57</v>
      </c>
      <c r="K46" s="2">
        <v>14006.97</v>
      </c>
      <c r="L46" s="2">
        <v>1488.09</v>
      </c>
      <c r="M46" s="2">
        <v>1273.7</v>
      </c>
      <c r="N46" s="13">
        <v>3665.1800000000003</v>
      </c>
      <c r="O46" s="13">
        <v>6426.97</v>
      </c>
      <c r="P46" s="2">
        <v>7580</v>
      </c>
    </row>
    <row r="47" spans="3:16" x14ac:dyDescent="0.2">
      <c r="C47" s="30" t="s">
        <v>82</v>
      </c>
      <c r="D47" s="20" t="s">
        <v>83</v>
      </c>
      <c r="E47" s="2">
        <v>11076</v>
      </c>
      <c r="F47" s="2">
        <v>200</v>
      </c>
      <c r="G47" s="2">
        <v>801</v>
      </c>
      <c r="H47" s="2">
        <v>539</v>
      </c>
      <c r="I47" s="2">
        <v>0</v>
      </c>
      <c r="J47" s="2">
        <v>2267.88</v>
      </c>
      <c r="K47" s="2">
        <v>14883.880000000001</v>
      </c>
      <c r="L47" s="2">
        <v>1612.69</v>
      </c>
      <c r="M47" s="2">
        <v>1273.72</v>
      </c>
      <c r="N47" s="13">
        <v>6102.4700000000012</v>
      </c>
      <c r="O47" s="13">
        <v>8988.880000000001</v>
      </c>
      <c r="P47" s="2">
        <v>5895</v>
      </c>
    </row>
    <row r="48" spans="3:16" x14ac:dyDescent="0.2">
      <c r="C48" s="30" t="s">
        <v>84</v>
      </c>
      <c r="D48" s="20" t="s">
        <v>85</v>
      </c>
      <c r="E48" s="2">
        <v>11076</v>
      </c>
      <c r="F48" s="2">
        <v>0</v>
      </c>
      <c r="G48" s="2">
        <v>801</v>
      </c>
      <c r="H48" s="2">
        <v>539</v>
      </c>
      <c r="I48" s="2">
        <v>0</v>
      </c>
      <c r="J48" s="2">
        <v>0</v>
      </c>
      <c r="K48" s="2">
        <v>12416</v>
      </c>
      <c r="L48" s="2">
        <v>1255.23</v>
      </c>
      <c r="M48" s="2">
        <v>1273.7</v>
      </c>
      <c r="N48" s="13">
        <v>3916.0699999999997</v>
      </c>
      <c r="O48" s="13">
        <v>6445</v>
      </c>
      <c r="P48" s="2">
        <v>5971</v>
      </c>
    </row>
    <row r="49" spans="2:16" x14ac:dyDescent="0.2">
      <c r="C49" s="30" t="s">
        <v>86</v>
      </c>
      <c r="D49" s="20" t="s">
        <v>87</v>
      </c>
      <c r="E49" s="2">
        <v>13156</v>
      </c>
      <c r="F49" s="2">
        <v>0</v>
      </c>
      <c r="G49" s="2">
        <v>926</v>
      </c>
      <c r="H49" s="2">
        <v>630</v>
      </c>
      <c r="I49" s="2">
        <v>0</v>
      </c>
      <c r="J49" s="2">
        <v>0</v>
      </c>
      <c r="K49" s="2">
        <v>14712</v>
      </c>
      <c r="L49" s="2">
        <v>1709.33</v>
      </c>
      <c r="M49" s="2">
        <v>1512.92</v>
      </c>
      <c r="N49" s="13">
        <v>3185.25</v>
      </c>
      <c r="O49" s="13">
        <v>6407.5</v>
      </c>
      <c r="P49" s="2">
        <v>8304.5</v>
      </c>
    </row>
    <row r="50" spans="2:16" x14ac:dyDescent="0.2">
      <c r="C50" s="30" t="s">
        <v>88</v>
      </c>
      <c r="D50" s="20" t="s">
        <v>89</v>
      </c>
      <c r="E50" s="2">
        <v>11076</v>
      </c>
      <c r="F50" s="2">
        <v>0</v>
      </c>
      <c r="G50" s="2">
        <v>801</v>
      </c>
      <c r="H50" s="2">
        <v>539</v>
      </c>
      <c r="I50" s="2">
        <v>0</v>
      </c>
      <c r="J50" s="2">
        <v>0</v>
      </c>
      <c r="K50" s="2">
        <v>12416</v>
      </c>
      <c r="L50" s="2">
        <v>1253.49</v>
      </c>
      <c r="M50" s="2">
        <v>1273.7</v>
      </c>
      <c r="N50" s="13">
        <v>1670.8099999999995</v>
      </c>
      <c r="O50" s="13">
        <v>4198</v>
      </c>
      <c r="P50" s="2">
        <v>8218</v>
      </c>
    </row>
    <row r="51" spans="2:16" x14ac:dyDescent="0.2">
      <c r="C51" s="30" t="s">
        <v>90</v>
      </c>
      <c r="D51" s="20" t="s">
        <v>91</v>
      </c>
      <c r="E51" s="2">
        <v>11496</v>
      </c>
      <c r="F51" s="2">
        <v>0</v>
      </c>
      <c r="G51" s="2">
        <v>820</v>
      </c>
      <c r="H51" s="2">
        <v>510</v>
      </c>
      <c r="I51" s="2">
        <v>0</v>
      </c>
      <c r="J51" s="2">
        <v>0</v>
      </c>
      <c r="K51" s="2">
        <v>12826</v>
      </c>
      <c r="L51" s="2">
        <v>1328.19</v>
      </c>
      <c r="M51" s="2">
        <v>1322.04</v>
      </c>
      <c r="N51" s="13">
        <v>12.770000000000437</v>
      </c>
      <c r="O51" s="13">
        <v>2663.0000000000005</v>
      </c>
      <c r="P51" s="2">
        <v>10163</v>
      </c>
    </row>
    <row r="52" spans="2:16" x14ac:dyDescent="0.2">
      <c r="C52" s="30" t="s">
        <v>92</v>
      </c>
      <c r="D52" s="20" t="s">
        <v>93</v>
      </c>
      <c r="E52" s="2">
        <v>12658</v>
      </c>
      <c r="F52" s="2">
        <v>200</v>
      </c>
      <c r="G52" s="2">
        <v>915</v>
      </c>
      <c r="H52" s="2">
        <v>472.27</v>
      </c>
      <c r="I52" s="2">
        <v>0</v>
      </c>
      <c r="J52" s="2">
        <v>0</v>
      </c>
      <c r="K52" s="2">
        <v>14245.27</v>
      </c>
      <c r="L52" s="2">
        <v>993.42</v>
      </c>
      <c r="M52" s="2">
        <v>1455.66</v>
      </c>
      <c r="N52" s="13">
        <v>598.69000000000051</v>
      </c>
      <c r="O52" s="13">
        <v>3047.7700000000004</v>
      </c>
      <c r="P52" s="2">
        <v>11197.5</v>
      </c>
    </row>
    <row r="53" spans="2:16" x14ac:dyDescent="0.2">
      <c r="C53" s="30" t="s">
        <v>94</v>
      </c>
      <c r="D53" s="20" t="s">
        <v>95</v>
      </c>
      <c r="E53" s="2">
        <v>15333</v>
      </c>
      <c r="F53" s="2">
        <v>400</v>
      </c>
      <c r="G53" s="2">
        <v>1093</v>
      </c>
      <c r="H53" s="2">
        <v>679</v>
      </c>
      <c r="I53" s="2">
        <v>0</v>
      </c>
      <c r="J53" s="2">
        <v>0</v>
      </c>
      <c r="K53" s="2">
        <v>17505</v>
      </c>
      <c r="L53" s="2">
        <v>2316.86</v>
      </c>
      <c r="M53" s="2">
        <v>1763.3</v>
      </c>
      <c r="N53" s="13">
        <v>-0.15999999999985448</v>
      </c>
      <c r="O53" s="13">
        <v>4080</v>
      </c>
      <c r="P53" s="2">
        <v>13425</v>
      </c>
    </row>
    <row r="54" spans="2:16" x14ac:dyDescent="0.2">
      <c r="C54" s="30" t="s">
        <v>96</v>
      </c>
      <c r="D54" s="20" t="s">
        <v>97</v>
      </c>
      <c r="E54" s="2">
        <v>15333</v>
      </c>
      <c r="F54" s="2">
        <v>400</v>
      </c>
      <c r="G54" s="2">
        <v>1093</v>
      </c>
      <c r="H54" s="2">
        <v>679</v>
      </c>
      <c r="I54" s="2">
        <v>0</v>
      </c>
      <c r="J54" s="2">
        <v>0</v>
      </c>
      <c r="K54" s="2">
        <v>17505</v>
      </c>
      <c r="L54" s="2">
        <v>2316.86</v>
      </c>
      <c r="M54" s="2">
        <v>1763.3</v>
      </c>
      <c r="N54" s="13">
        <v>0.34000000000014552</v>
      </c>
      <c r="O54" s="13">
        <v>4080.5</v>
      </c>
      <c r="P54" s="2">
        <v>13424.5</v>
      </c>
    </row>
    <row r="55" spans="2:16" s="26" customFormat="1" x14ac:dyDescent="0.2">
      <c r="C55" s="31"/>
      <c r="E55" s="26" t="s">
        <v>39</v>
      </c>
      <c r="F55" s="26" t="s">
        <v>39</v>
      </c>
      <c r="G55" s="26" t="s">
        <v>39</v>
      </c>
      <c r="H55" s="26" t="s">
        <v>39</v>
      </c>
      <c r="I55" s="26" t="s">
        <v>39</v>
      </c>
      <c r="J55" s="26" t="s">
        <v>39</v>
      </c>
      <c r="K55" s="26" t="s">
        <v>39</v>
      </c>
      <c r="L55" s="26" t="s">
        <v>39</v>
      </c>
      <c r="M55" s="26" t="s">
        <v>39</v>
      </c>
      <c r="N55" s="26" t="s">
        <v>39</v>
      </c>
      <c r="O55" s="26" t="s">
        <v>39</v>
      </c>
      <c r="P55" s="26" t="s">
        <v>39</v>
      </c>
    </row>
    <row r="56" spans="2:16" x14ac:dyDescent="0.2">
      <c r="C56" s="30"/>
    </row>
    <row r="57" spans="2:16" x14ac:dyDescent="0.2">
      <c r="C57" s="32" t="s">
        <v>100</v>
      </c>
    </row>
    <row r="58" spans="2:16" x14ac:dyDescent="0.2">
      <c r="B58" s="4"/>
      <c r="C58" s="30" t="s">
        <v>103</v>
      </c>
      <c r="D58" s="20" t="s">
        <v>104</v>
      </c>
      <c r="E58" s="2">
        <v>15277</v>
      </c>
      <c r="F58" s="2">
        <v>400</v>
      </c>
      <c r="G58" s="2">
        <v>1130</v>
      </c>
      <c r="H58" s="2">
        <v>770</v>
      </c>
      <c r="I58" s="2">
        <v>0</v>
      </c>
      <c r="J58" s="2">
        <v>0</v>
      </c>
      <c r="K58" s="2">
        <v>17577</v>
      </c>
      <c r="L58" s="2">
        <v>2332.2199999999998</v>
      </c>
      <c r="M58" s="2">
        <v>1756.84</v>
      </c>
      <c r="N58" s="13">
        <v>3670.4400000000005</v>
      </c>
      <c r="O58" s="2">
        <v>7759.5</v>
      </c>
      <c r="P58" s="2">
        <v>9817.5</v>
      </c>
    </row>
    <row r="59" spans="2:16" x14ac:dyDescent="0.2">
      <c r="B59" s="4"/>
      <c r="C59" s="30" t="s">
        <v>105</v>
      </c>
      <c r="D59" s="20" t="s">
        <v>106</v>
      </c>
      <c r="E59" s="2">
        <v>11500</v>
      </c>
      <c r="F59" s="2">
        <v>0</v>
      </c>
      <c r="G59" s="2">
        <v>820</v>
      </c>
      <c r="H59" s="2">
        <v>510</v>
      </c>
      <c r="I59" s="2">
        <v>0</v>
      </c>
      <c r="J59" s="2">
        <v>1341.55</v>
      </c>
      <c r="K59" s="2">
        <v>14171.55</v>
      </c>
      <c r="L59" s="2">
        <v>1514.15</v>
      </c>
      <c r="M59" s="2">
        <v>1322.38</v>
      </c>
      <c r="N59" s="13">
        <v>75.519999999998618</v>
      </c>
      <c r="O59" s="2">
        <v>2912.0499999999988</v>
      </c>
      <c r="P59" s="2">
        <v>11259.5</v>
      </c>
    </row>
    <row r="60" spans="2:16" x14ac:dyDescent="0.2">
      <c r="B60" s="4"/>
      <c r="C60" s="30" t="s">
        <v>107</v>
      </c>
      <c r="D60" s="20" t="s">
        <v>108</v>
      </c>
      <c r="E60" s="2">
        <v>16246</v>
      </c>
      <c r="F60" s="2">
        <v>400</v>
      </c>
      <c r="G60" s="2">
        <v>1128</v>
      </c>
      <c r="H60" s="2">
        <v>703</v>
      </c>
      <c r="I60" s="2">
        <v>0</v>
      </c>
      <c r="J60" s="2">
        <v>0</v>
      </c>
      <c r="K60" s="2">
        <v>18477</v>
      </c>
      <c r="L60" s="2">
        <v>2524.52</v>
      </c>
      <c r="M60" s="2">
        <v>1868.32</v>
      </c>
      <c r="N60" s="13">
        <v>1553.6599999999999</v>
      </c>
      <c r="O60" s="2">
        <v>5946.5</v>
      </c>
      <c r="P60" s="2">
        <v>12530.5</v>
      </c>
    </row>
    <row r="61" spans="2:16" x14ac:dyDescent="0.2">
      <c r="B61" s="4"/>
      <c r="C61" s="30" t="s">
        <v>109</v>
      </c>
      <c r="D61" s="20" t="s">
        <v>110</v>
      </c>
      <c r="E61" s="2">
        <v>14287</v>
      </c>
      <c r="F61" s="2">
        <v>200</v>
      </c>
      <c r="G61" s="2">
        <v>957</v>
      </c>
      <c r="H61" s="2">
        <v>881</v>
      </c>
      <c r="I61" s="2">
        <v>0</v>
      </c>
      <c r="J61" s="2">
        <v>0</v>
      </c>
      <c r="K61" s="2">
        <v>16325</v>
      </c>
      <c r="L61" s="2">
        <v>2064.8000000000002</v>
      </c>
      <c r="M61" s="2">
        <v>1643</v>
      </c>
      <c r="N61" s="13">
        <v>4952.7000000000007</v>
      </c>
      <c r="O61" s="2">
        <v>8660.5</v>
      </c>
      <c r="P61" s="2">
        <v>7664.5</v>
      </c>
    </row>
    <row r="62" spans="2:16" x14ac:dyDescent="0.2">
      <c r="B62" s="4"/>
      <c r="C62" s="30" t="s">
        <v>111</v>
      </c>
      <c r="D62" s="20" t="s">
        <v>112</v>
      </c>
      <c r="E62" s="2">
        <v>14287</v>
      </c>
      <c r="F62" s="2">
        <v>0</v>
      </c>
      <c r="G62" s="2">
        <v>957</v>
      </c>
      <c r="H62" s="2">
        <v>881</v>
      </c>
      <c r="I62" s="2">
        <v>0</v>
      </c>
      <c r="J62" s="2">
        <v>1428.69</v>
      </c>
      <c r="K62" s="2">
        <v>17553.689999999999</v>
      </c>
      <c r="L62" s="2">
        <v>2237.0100000000002</v>
      </c>
      <c r="M62" s="2">
        <v>1643</v>
      </c>
      <c r="N62" s="13">
        <v>5577.6799999999985</v>
      </c>
      <c r="O62" s="2">
        <v>9457.6899999999987</v>
      </c>
      <c r="P62" s="2">
        <v>8096</v>
      </c>
    </row>
    <row r="63" spans="2:16" x14ac:dyDescent="0.2">
      <c r="B63" s="4"/>
      <c r="C63" s="30" t="s">
        <v>29</v>
      </c>
      <c r="D63" s="20" t="s">
        <v>30</v>
      </c>
      <c r="E63" s="2">
        <v>11279</v>
      </c>
      <c r="F63" s="2">
        <v>0</v>
      </c>
      <c r="G63" s="2">
        <v>802</v>
      </c>
      <c r="H63" s="2">
        <v>482</v>
      </c>
      <c r="I63" s="2">
        <v>0</v>
      </c>
      <c r="J63" s="2">
        <v>141</v>
      </c>
      <c r="K63" s="2">
        <v>12704</v>
      </c>
      <c r="L63" s="2">
        <v>1297.8499999999999</v>
      </c>
      <c r="M63" s="2">
        <v>1297.2</v>
      </c>
      <c r="N63" s="13">
        <v>1172.4500000000007</v>
      </c>
      <c r="O63" s="2">
        <v>3767.5000000000009</v>
      </c>
      <c r="P63" s="2">
        <v>8936.5</v>
      </c>
    </row>
    <row r="64" spans="2:16" x14ac:dyDescent="0.2">
      <c r="B64" s="4"/>
      <c r="C64" s="30" t="s">
        <v>496</v>
      </c>
      <c r="D64" s="20" t="s">
        <v>497</v>
      </c>
      <c r="E64" s="2">
        <v>10954</v>
      </c>
      <c r="F64" s="2">
        <v>0</v>
      </c>
      <c r="G64" s="2">
        <v>784</v>
      </c>
      <c r="H64" s="2">
        <v>482</v>
      </c>
      <c r="I64" s="2">
        <v>0</v>
      </c>
      <c r="J64" s="2">
        <v>0</v>
      </c>
      <c r="K64" s="2">
        <v>12220</v>
      </c>
      <c r="L64" s="2">
        <v>1219.56</v>
      </c>
      <c r="M64" s="2">
        <v>1259.74</v>
      </c>
      <c r="N64" s="13">
        <v>1287.2000000000007</v>
      </c>
      <c r="O64" s="2">
        <v>3766.5000000000009</v>
      </c>
      <c r="P64" s="2">
        <v>8453.5</v>
      </c>
    </row>
    <row r="65" spans="2:16" x14ac:dyDescent="0.2">
      <c r="B65" s="4"/>
      <c r="C65" s="30" t="s">
        <v>113</v>
      </c>
      <c r="D65" s="20" t="s">
        <v>114</v>
      </c>
      <c r="E65" s="2">
        <v>11669</v>
      </c>
      <c r="F65" s="2">
        <v>200</v>
      </c>
      <c r="G65" s="2">
        <v>941</v>
      </c>
      <c r="H65" s="2">
        <v>645</v>
      </c>
      <c r="I65" s="2">
        <v>0</v>
      </c>
      <c r="J65" s="2">
        <v>0</v>
      </c>
      <c r="K65" s="2">
        <v>13455</v>
      </c>
      <c r="L65" s="2">
        <v>1449.32</v>
      </c>
      <c r="M65" s="2">
        <v>1341.92</v>
      </c>
      <c r="N65" s="13">
        <v>1679.7600000000002</v>
      </c>
      <c r="O65" s="2">
        <v>4471</v>
      </c>
      <c r="P65" s="2">
        <v>8984</v>
      </c>
    </row>
    <row r="66" spans="2:16" x14ac:dyDescent="0.2">
      <c r="B66" s="4"/>
      <c r="C66" s="30" t="s">
        <v>506</v>
      </c>
      <c r="D66" s="20" t="s">
        <v>507</v>
      </c>
      <c r="E66" s="2">
        <v>10954</v>
      </c>
      <c r="F66" s="2">
        <v>0</v>
      </c>
      <c r="G66" s="2">
        <v>784</v>
      </c>
      <c r="H66" s="2">
        <v>499</v>
      </c>
      <c r="I66" s="2">
        <v>0</v>
      </c>
      <c r="J66" s="2">
        <v>0</v>
      </c>
      <c r="K66" s="2">
        <v>12237</v>
      </c>
      <c r="L66" s="2">
        <v>1203.6500000000001</v>
      </c>
      <c r="M66" s="2">
        <v>1259.69</v>
      </c>
      <c r="N66" s="13">
        <v>118.65999999999985</v>
      </c>
      <c r="O66" s="2">
        <v>2582</v>
      </c>
      <c r="P66" s="2">
        <v>9655</v>
      </c>
    </row>
    <row r="67" spans="2:16" s="26" customFormat="1" x14ac:dyDescent="0.2">
      <c r="B67" s="4"/>
      <c r="C67" s="31"/>
      <c r="E67" s="2"/>
      <c r="F67" s="26" t="s">
        <v>39</v>
      </c>
      <c r="G67" s="26" t="s">
        <v>39</v>
      </c>
      <c r="H67" s="26" t="s">
        <v>39</v>
      </c>
      <c r="I67" s="26" t="s">
        <v>39</v>
      </c>
      <c r="J67" s="26" t="s">
        <v>39</v>
      </c>
      <c r="K67" s="26" t="s">
        <v>39</v>
      </c>
      <c r="L67" s="26" t="s">
        <v>39</v>
      </c>
      <c r="M67" s="26" t="s">
        <v>39</v>
      </c>
      <c r="N67" s="26" t="s">
        <v>39</v>
      </c>
      <c r="O67" s="26" t="s">
        <v>39</v>
      </c>
      <c r="P67" s="26" t="s">
        <v>39</v>
      </c>
    </row>
    <row r="68" spans="2:16" x14ac:dyDescent="0.2">
      <c r="C68" s="30"/>
    </row>
    <row r="69" spans="2:16" x14ac:dyDescent="0.2">
      <c r="C69" s="32" t="s">
        <v>125</v>
      </c>
    </row>
    <row r="70" spans="2:16" x14ac:dyDescent="0.2">
      <c r="C70" s="30" t="s">
        <v>126</v>
      </c>
      <c r="D70" s="20" t="s">
        <v>127</v>
      </c>
      <c r="E70" s="2">
        <v>10954</v>
      </c>
      <c r="F70" s="2">
        <v>400</v>
      </c>
      <c r="G70" s="2">
        <v>784</v>
      </c>
      <c r="H70" s="2">
        <v>499</v>
      </c>
      <c r="I70" s="2">
        <v>708.5</v>
      </c>
      <c r="J70" s="2">
        <v>0</v>
      </c>
      <c r="K70" s="2">
        <v>13345.5</v>
      </c>
      <c r="L70" s="2">
        <v>1428.38</v>
      </c>
      <c r="M70" s="2">
        <v>1259.7</v>
      </c>
      <c r="N70" s="2">
        <v>-7.999999999992724E-2</v>
      </c>
      <c r="O70" s="2">
        <v>2688</v>
      </c>
      <c r="P70" s="2">
        <v>10657.5</v>
      </c>
    </row>
    <row r="71" spans="2:16" x14ac:dyDescent="0.2">
      <c r="C71" s="30" t="s">
        <v>128</v>
      </c>
      <c r="D71" s="20" t="s">
        <v>129</v>
      </c>
      <c r="E71" s="2">
        <v>12185</v>
      </c>
      <c r="F71" s="2">
        <v>0</v>
      </c>
      <c r="G71" s="2">
        <v>784</v>
      </c>
      <c r="H71" s="2">
        <v>499</v>
      </c>
      <c r="I71" s="2">
        <v>708.5</v>
      </c>
      <c r="J71" s="2">
        <v>0</v>
      </c>
      <c r="K71" s="2">
        <v>14176.5</v>
      </c>
      <c r="L71" s="2">
        <v>1594.35</v>
      </c>
      <c r="M71" s="2">
        <v>1401.3</v>
      </c>
      <c r="N71" s="2">
        <v>53.850000000000364</v>
      </c>
      <c r="O71" s="2">
        <v>3049.5</v>
      </c>
      <c r="P71" s="2">
        <v>11127</v>
      </c>
    </row>
    <row r="72" spans="2:16" x14ac:dyDescent="0.2">
      <c r="C72" s="30" t="s">
        <v>130</v>
      </c>
      <c r="D72" s="20" t="s">
        <v>131</v>
      </c>
      <c r="E72" s="2">
        <v>10954</v>
      </c>
      <c r="F72" s="2">
        <v>400</v>
      </c>
      <c r="G72" s="2">
        <v>784</v>
      </c>
      <c r="H72" s="2">
        <v>499</v>
      </c>
      <c r="I72" s="2">
        <v>0</v>
      </c>
      <c r="J72" s="2">
        <v>0</v>
      </c>
      <c r="K72" s="2">
        <v>12637</v>
      </c>
      <c r="L72" s="2">
        <v>1296.5999999999999</v>
      </c>
      <c r="M72" s="2">
        <v>1259.7</v>
      </c>
      <c r="N72" s="2">
        <v>0.2000000000007276</v>
      </c>
      <c r="O72" s="2">
        <v>2556.5000000000009</v>
      </c>
      <c r="P72" s="2">
        <v>10080.5</v>
      </c>
    </row>
    <row r="73" spans="2:16" x14ac:dyDescent="0.2">
      <c r="C73" s="30" t="s">
        <v>132</v>
      </c>
      <c r="D73" s="20" t="s">
        <v>133</v>
      </c>
      <c r="E73" s="2">
        <v>10954</v>
      </c>
      <c r="F73" s="2">
        <v>200</v>
      </c>
      <c r="G73" s="2">
        <v>784</v>
      </c>
      <c r="H73" s="2">
        <v>499</v>
      </c>
      <c r="I73" s="2">
        <v>0</v>
      </c>
      <c r="J73" s="2">
        <v>0</v>
      </c>
      <c r="K73" s="2">
        <v>12437</v>
      </c>
      <c r="L73" s="2">
        <v>1260.76</v>
      </c>
      <c r="M73" s="2">
        <v>1259.7</v>
      </c>
      <c r="N73" s="2">
        <v>0.54000000000087311</v>
      </c>
      <c r="O73" s="2">
        <v>2521.0000000000009</v>
      </c>
      <c r="P73" s="2">
        <v>9916</v>
      </c>
    </row>
    <row r="74" spans="2:16" x14ac:dyDescent="0.2">
      <c r="C74" s="30" t="s">
        <v>134</v>
      </c>
      <c r="D74" s="20" t="s">
        <v>135</v>
      </c>
      <c r="E74" s="2">
        <v>10954</v>
      </c>
      <c r="F74" s="2">
        <v>400</v>
      </c>
      <c r="G74" s="2">
        <v>784</v>
      </c>
      <c r="H74" s="2">
        <v>499</v>
      </c>
      <c r="I74" s="2">
        <v>0</v>
      </c>
      <c r="J74" s="2">
        <v>0</v>
      </c>
      <c r="K74" s="2">
        <v>12637</v>
      </c>
      <c r="L74" s="2">
        <v>1296.5999999999999</v>
      </c>
      <c r="M74" s="2">
        <v>1259.7</v>
      </c>
      <c r="N74" s="2">
        <v>-0.2999999999992724</v>
      </c>
      <c r="O74" s="2">
        <v>2556.0000000000009</v>
      </c>
      <c r="P74" s="2">
        <v>10081</v>
      </c>
    </row>
    <row r="75" spans="2:16" s="26" customFormat="1" x14ac:dyDescent="0.2">
      <c r="C75" s="31"/>
      <c r="E75" s="26" t="s">
        <v>39</v>
      </c>
      <c r="F75" s="26" t="s">
        <v>39</v>
      </c>
      <c r="G75" s="26" t="s">
        <v>39</v>
      </c>
      <c r="H75" s="26" t="s">
        <v>39</v>
      </c>
      <c r="I75" s="26" t="s">
        <v>39</v>
      </c>
      <c r="J75" s="26" t="s">
        <v>39</v>
      </c>
      <c r="K75" s="26" t="s">
        <v>39</v>
      </c>
      <c r="L75" s="26" t="s">
        <v>39</v>
      </c>
      <c r="M75" s="26" t="s">
        <v>39</v>
      </c>
      <c r="N75" s="26" t="s">
        <v>39</v>
      </c>
      <c r="O75" s="26" t="s">
        <v>39</v>
      </c>
      <c r="P75" s="26" t="s">
        <v>39</v>
      </c>
    </row>
    <row r="76" spans="2:16" x14ac:dyDescent="0.2">
      <c r="C76" s="30"/>
    </row>
    <row r="77" spans="2:16" x14ac:dyDescent="0.2">
      <c r="C77" s="32" t="s">
        <v>138</v>
      </c>
    </row>
    <row r="78" spans="2:16" x14ac:dyDescent="0.2">
      <c r="C78" s="30" t="s">
        <v>498</v>
      </c>
      <c r="D78" s="20" t="s">
        <v>499</v>
      </c>
      <c r="E78" s="2">
        <v>12185</v>
      </c>
      <c r="F78" s="2">
        <v>0</v>
      </c>
      <c r="G78" s="2">
        <v>846</v>
      </c>
      <c r="H78" s="2">
        <v>528</v>
      </c>
      <c r="I78" s="2">
        <v>739.32</v>
      </c>
      <c r="J78" s="2">
        <v>0</v>
      </c>
      <c r="K78" s="2">
        <v>14298.32</v>
      </c>
      <c r="L78" s="2">
        <v>1540.3</v>
      </c>
      <c r="M78" s="2">
        <v>1351.98</v>
      </c>
      <c r="N78" s="2">
        <v>429.04000000000087</v>
      </c>
      <c r="O78" s="2">
        <v>3321.3200000000006</v>
      </c>
      <c r="P78" s="2">
        <v>10977</v>
      </c>
    </row>
    <row r="79" spans="2:16" x14ac:dyDescent="0.2">
      <c r="C79" s="30" t="s">
        <v>139</v>
      </c>
      <c r="D79" s="20" t="s">
        <v>140</v>
      </c>
      <c r="E79" s="2">
        <v>10954</v>
      </c>
      <c r="F79" s="2">
        <v>200</v>
      </c>
      <c r="G79" s="2">
        <v>784</v>
      </c>
      <c r="H79" s="2">
        <v>499</v>
      </c>
      <c r="I79" s="2">
        <v>708.5</v>
      </c>
      <c r="J79" s="2">
        <v>0</v>
      </c>
      <c r="K79" s="2">
        <v>13145.5</v>
      </c>
      <c r="L79" s="2">
        <v>1390.13</v>
      </c>
      <c r="M79" s="2">
        <v>1259.7</v>
      </c>
      <c r="N79" s="2">
        <v>0.17000000000007276</v>
      </c>
      <c r="O79" s="2">
        <v>2650</v>
      </c>
      <c r="P79" s="2">
        <v>10495.5</v>
      </c>
    </row>
    <row r="80" spans="2:16" x14ac:dyDescent="0.2">
      <c r="C80" s="30" t="s">
        <v>141</v>
      </c>
      <c r="D80" s="20" t="s">
        <v>142</v>
      </c>
      <c r="E80" s="2">
        <v>10954</v>
      </c>
      <c r="F80" s="2">
        <v>0</v>
      </c>
      <c r="G80" s="2">
        <v>784</v>
      </c>
      <c r="H80" s="2">
        <v>499</v>
      </c>
      <c r="I80" s="2">
        <v>0</v>
      </c>
      <c r="J80" s="2">
        <v>0</v>
      </c>
      <c r="K80" s="2">
        <v>12237</v>
      </c>
      <c r="L80" s="2">
        <v>1209.6400000000001</v>
      </c>
      <c r="M80" s="2">
        <v>1259.7</v>
      </c>
      <c r="N80" s="2">
        <v>85.159999999999854</v>
      </c>
      <c r="O80" s="2">
        <v>2554.5</v>
      </c>
      <c r="P80" s="2">
        <v>9682.5</v>
      </c>
    </row>
    <row r="81" spans="3:16" x14ac:dyDescent="0.2">
      <c r="C81" s="30" t="s">
        <v>438</v>
      </c>
      <c r="D81" s="20" t="s">
        <v>439</v>
      </c>
      <c r="E81" s="2">
        <v>10954</v>
      </c>
      <c r="F81" s="2">
        <v>0</v>
      </c>
      <c r="G81" s="2">
        <v>784</v>
      </c>
      <c r="H81" s="2">
        <v>499</v>
      </c>
      <c r="I81" s="2">
        <v>0</v>
      </c>
      <c r="J81" s="2">
        <v>0</v>
      </c>
      <c r="K81" s="2">
        <v>12237</v>
      </c>
      <c r="L81" s="2">
        <v>1210.01</v>
      </c>
      <c r="M81" s="2">
        <v>1259.7</v>
      </c>
      <c r="N81" s="2">
        <v>2195.2900000000009</v>
      </c>
      <c r="O81" s="2">
        <v>4665.0000000000009</v>
      </c>
      <c r="P81" s="2">
        <v>7572</v>
      </c>
    </row>
    <row r="82" spans="3:16" x14ac:dyDescent="0.2">
      <c r="C82" s="30" t="s">
        <v>508</v>
      </c>
      <c r="D82" s="20" t="s">
        <v>509</v>
      </c>
      <c r="E82" s="2">
        <v>12185</v>
      </c>
      <c r="F82" s="2">
        <v>0</v>
      </c>
      <c r="G82" s="2">
        <v>846</v>
      </c>
      <c r="H82" s="2">
        <v>528</v>
      </c>
      <c r="I82" s="2">
        <v>0</v>
      </c>
      <c r="J82" s="2">
        <v>0</v>
      </c>
      <c r="K82" s="2">
        <v>13559</v>
      </c>
      <c r="L82" s="2">
        <v>1370.49</v>
      </c>
      <c r="M82" s="2">
        <v>1351.98</v>
      </c>
      <c r="N82" s="2">
        <v>3310.0299999999988</v>
      </c>
      <c r="O82" s="2">
        <v>6032.4999999999991</v>
      </c>
      <c r="P82" s="2">
        <v>7526.5</v>
      </c>
    </row>
    <row r="83" spans="3:16" x14ac:dyDescent="0.2">
      <c r="C83" s="30" t="s">
        <v>143</v>
      </c>
      <c r="D83" s="20" t="s">
        <v>144</v>
      </c>
      <c r="E83" s="2">
        <v>10954</v>
      </c>
      <c r="F83" s="2">
        <v>0</v>
      </c>
      <c r="G83" s="2">
        <v>784</v>
      </c>
      <c r="H83" s="2">
        <v>499</v>
      </c>
      <c r="I83" s="2">
        <v>0</v>
      </c>
      <c r="J83" s="2">
        <v>0</v>
      </c>
      <c r="K83" s="2">
        <v>12237</v>
      </c>
      <c r="L83" s="2">
        <v>1224.92</v>
      </c>
      <c r="M83" s="2">
        <v>1259.7</v>
      </c>
      <c r="N83" s="2">
        <v>0.38000000000101863</v>
      </c>
      <c r="O83" s="2">
        <v>2485.0000000000009</v>
      </c>
      <c r="P83" s="2">
        <v>9752</v>
      </c>
    </row>
    <row r="84" spans="3:16" x14ac:dyDescent="0.2">
      <c r="C84" s="30" t="s">
        <v>145</v>
      </c>
      <c r="D84" s="20" t="s">
        <v>146</v>
      </c>
      <c r="E84" s="2">
        <v>10954</v>
      </c>
      <c r="F84" s="2">
        <v>0</v>
      </c>
      <c r="G84" s="2">
        <v>784</v>
      </c>
      <c r="H84" s="2">
        <v>499</v>
      </c>
      <c r="I84" s="2">
        <v>0</v>
      </c>
      <c r="J84" s="2">
        <v>0</v>
      </c>
      <c r="K84" s="2">
        <v>12237</v>
      </c>
      <c r="L84" s="2">
        <v>1224.92</v>
      </c>
      <c r="M84" s="2">
        <v>1259.7</v>
      </c>
      <c r="N84" s="2">
        <v>0.38000000000101863</v>
      </c>
      <c r="O84" s="2">
        <v>2485.0000000000009</v>
      </c>
      <c r="P84" s="2">
        <v>9752</v>
      </c>
    </row>
    <row r="85" spans="3:16" x14ac:dyDescent="0.2">
      <c r="C85" s="30" t="s">
        <v>147</v>
      </c>
      <c r="D85" s="20" t="s">
        <v>148</v>
      </c>
      <c r="E85" s="2">
        <v>10954</v>
      </c>
      <c r="F85" s="2">
        <v>200</v>
      </c>
      <c r="G85" s="2">
        <v>784</v>
      </c>
      <c r="H85" s="2">
        <v>499</v>
      </c>
      <c r="I85" s="2">
        <v>0</v>
      </c>
      <c r="J85" s="2">
        <v>0</v>
      </c>
      <c r="K85" s="2">
        <v>12437</v>
      </c>
      <c r="L85" s="2">
        <v>1260.76</v>
      </c>
      <c r="M85" s="2">
        <v>1259.7</v>
      </c>
      <c r="N85" s="2">
        <v>1566.0400000000009</v>
      </c>
      <c r="O85" s="2">
        <v>4086.5000000000009</v>
      </c>
      <c r="P85" s="2">
        <v>8350.5</v>
      </c>
    </row>
    <row r="86" spans="3:16" x14ac:dyDescent="0.2">
      <c r="C86" s="30" t="s">
        <v>149</v>
      </c>
      <c r="D86" s="20" t="s">
        <v>150</v>
      </c>
      <c r="E86" s="2">
        <v>10954</v>
      </c>
      <c r="F86" s="2">
        <v>400</v>
      </c>
      <c r="G86" s="2">
        <v>784</v>
      </c>
      <c r="H86" s="2">
        <v>499</v>
      </c>
      <c r="I86" s="2">
        <v>0</v>
      </c>
      <c r="J86" s="2">
        <v>0</v>
      </c>
      <c r="K86" s="2">
        <v>12637</v>
      </c>
      <c r="L86" s="2">
        <v>1296.5999999999999</v>
      </c>
      <c r="M86" s="2">
        <v>1259.7</v>
      </c>
      <c r="N86" s="2">
        <v>0.2000000000007276</v>
      </c>
      <c r="O86" s="2">
        <v>2556.5000000000009</v>
      </c>
      <c r="P86" s="2">
        <v>10080.5</v>
      </c>
    </row>
    <row r="87" spans="3:16" x14ac:dyDescent="0.2">
      <c r="C87" s="30" t="s">
        <v>151</v>
      </c>
      <c r="D87" s="20" t="s">
        <v>152</v>
      </c>
      <c r="E87" s="2">
        <v>10954</v>
      </c>
      <c r="F87" s="2">
        <v>400</v>
      </c>
      <c r="G87" s="2">
        <v>784</v>
      </c>
      <c r="H87" s="2">
        <v>499</v>
      </c>
      <c r="I87" s="2">
        <v>0</v>
      </c>
      <c r="J87" s="2">
        <v>0</v>
      </c>
      <c r="K87" s="2">
        <v>12637</v>
      </c>
      <c r="L87" s="2">
        <v>1296.5999999999999</v>
      </c>
      <c r="M87" s="2">
        <v>1259.7</v>
      </c>
      <c r="N87" s="2">
        <v>0.2000000000007276</v>
      </c>
      <c r="O87" s="2">
        <v>2556.5000000000009</v>
      </c>
      <c r="P87" s="2">
        <v>10080.5</v>
      </c>
    </row>
    <row r="88" spans="3:16" s="26" customFormat="1" x14ac:dyDescent="0.2">
      <c r="C88" s="31"/>
      <c r="E88" s="26" t="s">
        <v>39</v>
      </c>
      <c r="F88" s="26" t="s">
        <v>39</v>
      </c>
      <c r="G88" s="26" t="s">
        <v>39</v>
      </c>
      <c r="H88" s="26" t="s">
        <v>39</v>
      </c>
      <c r="I88" s="26" t="s">
        <v>39</v>
      </c>
      <c r="J88" s="26" t="s">
        <v>39</v>
      </c>
      <c r="K88" s="26" t="s">
        <v>39</v>
      </c>
      <c r="L88" s="26" t="s">
        <v>39</v>
      </c>
      <c r="M88" s="26" t="s">
        <v>39</v>
      </c>
      <c r="N88" s="26" t="s">
        <v>39</v>
      </c>
      <c r="O88" s="26" t="s">
        <v>39</v>
      </c>
      <c r="P88" s="26" t="s">
        <v>39</v>
      </c>
    </row>
    <row r="89" spans="3:16" x14ac:dyDescent="0.2">
      <c r="C89" s="30"/>
    </row>
    <row r="90" spans="3:16" x14ac:dyDescent="0.2">
      <c r="C90" s="32" t="s">
        <v>157</v>
      </c>
    </row>
    <row r="91" spans="3:16" x14ac:dyDescent="0.2">
      <c r="C91" s="30" t="s">
        <v>550</v>
      </c>
      <c r="D91" s="20" t="s">
        <v>551</v>
      </c>
      <c r="E91" s="13">
        <v>11670</v>
      </c>
      <c r="F91" s="2">
        <v>0</v>
      </c>
      <c r="G91" s="2">
        <v>788</v>
      </c>
      <c r="H91" s="2">
        <v>468</v>
      </c>
      <c r="I91" s="2">
        <v>850.2</v>
      </c>
      <c r="J91" s="2">
        <v>0</v>
      </c>
      <c r="K91" s="2">
        <v>13776.2</v>
      </c>
      <c r="L91" s="2">
        <v>1440.7</v>
      </c>
      <c r="M91" s="2">
        <v>1341.96</v>
      </c>
      <c r="N91" s="2">
        <v>3890.5400000000009</v>
      </c>
      <c r="O91" s="2">
        <v>6673.2000000000007</v>
      </c>
      <c r="P91" s="2">
        <v>7103</v>
      </c>
    </row>
    <row r="92" spans="3:16" x14ac:dyDescent="0.2">
      <c r="C92" s="30" t="s">
        <v>158</v>
      </c>
      <c r="D92" s="20" t="s">
        <v>159</v>
      </c>
      <c r="E92" s="13">
        <v>14053</v>
      </c>
      <c r="F92" s="2">
        <v>0</v>
      </c>
      <c r="G92" s="2">
        <v>991</v>
      </c>
      <c r="H92" s="2">
        <v>603</v>
      </c>
      <c r="I92" s="2">
        <v>850.2</v>
      </c>
      <c r="J92" s="2">
        <v>0</v>
      </c>
      <c r="K92" s="2">
        <v>16497.2</v>
      </c>
      <c r="L92" s="2">
        <v>2085.5100000000002</v>
      </c>
      <c r="M92" s="2">
        <v>1616.06</v>
      </c>
      <c r="N92" s="2">
        <v>75.130000000001019</v>
      </c>
      <c r="O92" s="2">
        <v>3776.7000000000012</v>
      </c>
      <c r="P92" s="2">
        <v>12720.5</v>
      </c>
    </row>
    <row r="93" spans="3:16" x14ac:dyDescent="0.2">
      <c r="C93" s="30" t="s">
        <v>160</v>
      </c>
      <c r="D93" s="20" t="s">
        <v>161</v>
      </c>
      <c r="E93" s="13">
        <v>12197</v>
      </c>
      <c r="F93" s="2">
        <v>0</v>
      </c>
      <c r="G93" s="2">
        <v>815</v>
      </c>
      <c r="H93" s="2">
        <v>496</v>
      </c>
      <c r="I93" s="2">
        <v>566.79999999999995</v>
      </c>
      <c r="J93" s="2">
        <v>0</v>
      </c>
      <c r="K93" s="2">
        <v>14074.8</v>
      </c>
      <c r="L93" s="2">
        <v>1584.2</v>
      </c>
      <c r="M93" s="2">
        <v>1402.66</v>
      </c>
      <c r="N93" s="2">
        <v>8611.4399999999987</v>
      </c>
      <c r="O93" s="2">
        <v>11598.3</v>
      </c>
      <c r="P93" s="2">
        <v>2476.5</v>
      </c>
    </row>
    <row r="94" spans="3:16" x14ac:dyDescent="0.2">
      <c r="C94" s="30" t="s">
        <v>162</v>
      </c>
      <c r="D94" s="20" t="s">
        <v>163</v>
      </c>
      <c r="E94" s="13">
        <v>10907</v>
      </c>
      <c r="F94" s="2">
        <v>200</v>
      </c>
      <c r="G94" s="2">
        <v>717</v>
      </c>
      <c r="H94" s="2">
        <v>447</v>
      </c>
      <c r="I94" s="2">
        <v>708.5</v>
      </c>
      <c r="J94" s="2">
        <v>0</v>
      </c>
      <c r="K94" s="2">
        <v>12979.5</v>
      </c>
      <c r="L94" s="2">
        <v>1358</v>
      </c>
      <c r="M94" s="2">
        <v>1254.32</v>
      </c>
      <c r="N94" s="2">
        <v>4797.18</v>
      </c>
      <c r="O94" s="2">
        <v>7409.5</v>
      </c>
      <c r="P94" s="2">
        <v>5570</v>
      </c>
    </row>
    <row r="95" spans="3:16" x14ac:dyDescent="0.2">
      <c r="C95" s="30" t="s">
        <v>534</v>
      </c>
      <c r="D95" s="20" t="s">
        <v>535</v>
      </c>
      <c r="E95" s="13">
        <v>12197</v>
      </c>
      <c r="F95" s="2">
        <v>200</v>
      </c>
      <c r="G95" s="2">
        <v>815</v>
      </c>
      <c r="H95" s="2">
        <v>496</v>
      </c>
      <c r="I95" s="2">
        <v>708.5</v>
      </c>
      <c r="J95" s="2">
        <v>0</v>
      </c>
      <c r="K95" s="2">
        <v>14416.5</v>
      </c>
      <c r="L95" s="2">
        <v>1657.18</v>
      </c>
      <c r="M95" s="2">
        <v>1402.68</v>
      </c>
      <c r="N95" s="2">
        <v>9118.64</v>
      </c>
      <c r="O95" s="2">
        <v>12178.5</v>
      </c>
      <c r="P95" s="2">
        <v>2238</v>
      </c>
    </row>
    <row r="96" spans="3:16" x14ac:dyDescent="0.2">
      <c r="C96" s="30" t="s">
        <v>164</v>
      </c>
      <c r="D96" s="20" t="s">
        <v>165</v>
      </c>
      <c r="E96" s="13">
        <v>11279</v>
      </c>
      <c r="F96" s="2">
        <v>200</v>
      </c>
      <c r="G96" s="2">
        <v>737</v>
      </c>
      <c r="H96" s="2">
        <v>455</v>
      </c>
      <c r="I96" s="2">
        <v>566.79999999999995</v>
      </c>
      <c r="J96" s="2">
        <v>0</v>
      </c>
      <c r="K96" s="2">
        <v>13237.8</v>
      </c>
      <c r="L96" s="2">
        <v>1408.3</v>
      </c>
      <c r="M96" s="2">
        <v>1297.0999999999999</v>
      </c>
      <c r="N96" s="2">
        <v>162.39999999999964</v>
      </c>
      <c r="O96" s="2">
        <v>2867.7999999999993</v>
      </c>
      <c r="P96" s="2">
        <v>10370</v>
      </c>
    </row>
    <row r="97" spans="3:16" x14ac:dyDescent="0.2">
      <c r="C97" s="30" t="s">
        <v>166</v>
      </c>
      <c r="D97" s="20" t="s">
        <v>167</v>
      </c>
      <c r="E97" s="13">
        <v>11279</v>
      </c>
      <c r="F97" s="2">
        <v>0</v>
      </c>
      <c r="G97" s="2">
        <v>737</v>
      </c>
      <c r="H97" s="2">
        <v>455</v>
      </c>
      <c r="I97" s="2">
        <v>566.79999999999995</v>
      </c>
      <c r="J97" s="2">
        <v>0</v>
      </c>
      <c r="K97" s="2">
        <v>13037.8</v>
      </c>
      <c r="L97" s="2">
        <v>1368.46</v>
      </c>
      <c r="M97" s="2">
        <v>1297.0999999999999</v>
      </c>
      <c r="N97" s="2">
        <v>162.73999999999978</v>
      </c>
      <c r="O97" s="2">
        <v>2828.2999999999997</v>
      </c>
      <c r="P97" s="2">
        <v>10209.5</v>
      </c>
    </row>
    <row r="98" spans="3:16" x14ac:dyDescent="0.2">
      <c r="C98" s="30" t="s">
        <v>168</v>
      </c>
      <c r="D98" s="20" t="s">
        <v>169</v>
      </c>
      <c r="E98" s="13">
        <v>12197</v>
      </c>
      <c r="F98" s="2">
        <v>200</v>
      </c>
      <c r="G98" s="2">
        <v>815</v>
      </c>
      <c r="H98" s="2">
        <v>496</v>
      </c>
      <c r="I98" s="2">
        <v>566.79999999999995</v>
      </c>
      <c r="J98" s="2">
        <v>0</v>
      </c>
      <c r="K98" s="2">
        <v>14274.8</v>
      </c>
      <c r="L98" s="2">
        <v>1785.84</v>
      </c>
      <c r="M98" s="2">
        <v>1488.22</v>
      </c>
      <c r="N98" s="2">
        <v>10892.24</v>
      </c>
      <c r="O98" s="2">
        <v>14166.3</v>
      </c>
      <c r="P98" s="2">
        <v>108.5</v>
      </c>
    </row>
    <row r="99" spans="3:16" x14ac:dyDescent="0.2">
      <c r="C99" s="30" t="s">
        <v>170</v>
      </c>
      <c r="D99" s="20" t="s">
        <v>171</v>
      </c>
      <c r="E99" s="13">
        <v>12197</v>
      </c>
      <c r="F99" s="2">
        <v>400</v>
      </c>
      <c r="G99" s="2">
        <v>815</v>
      </c>
      <c r="H99" s="2">
        <v>496</v>
      </c>
      <c r="I99" s="2">
        <v>566.79999999999995</v>
      </c>
      <c r="J99" s="2">
        <v>0</v>
      </c>
      <c r="K99" s="2">
        <v>14474.8</v>
      </c>
      <c r="L99" s="2">
        <v>1669.64</v>
      </c>
      <c r="M99" s="2">
        <v>1402.68</v>
      </c>
      <c r="N99" s="2">
        <v>171.97999999999956</v>
      </c>
      <c r="O99" s="2">
        <v>3244.2999999999997</v>
      </c>
      <c r="P99" s="2">
        <v>11230.5</v>
      </c>
    </row>
    <row r="100" spans="3:16" x14ac:dyDescent="0.2">
      <c r="C100" s="30" t="s">
        <v>172</v>
      </c>
      <c r="D100" s="20" t="s">
        <v>173</v>
      </c>
      <c r="E100" s="13">
        <v>12197</v>
      </c>
      <c r="F100" s="2">
        <v>400</v>
      </c>
      <c r="G100" s="2">
        <v>815</v>
      </c>
      <c r="H100" s="2">
        <v>496</v>
      </c>
      <c r="I100" s="2">
        <v>566.79999999999995</v>
      </c>
      <c r="J100" s="2">
        <v>0</v>
      </c>
      <c r="K100" s="2">
        <v>14474.8</v>
      </c>
      <c r="L100" s="2">
        <v>1669.64</v>
      </c>
      <c r="M100" s="2">
        <v>1402.66</v>
      </c>
      <c r="N100" s="2">
        <v>3721</v>
      </c>
      <c r="O100" s="2">
        <v>6793.3</v>
      </c>
      <c r="P100" s="2">
        <v>7681.5</v>
      </c>
    </row>
    <row r="101" spans="3:16" x14ac:dyDescent="0.2">
      <c r="C101" s="30" t="s">
        <v>174</v>
      </c>
      <c r="D101" s="20" t="s">
        <v>175</v>
      </c>
      <c r="E101" s="13">
        <v>12197</v>
      </c>
      <c r="F101" s="2">
        <v>200</v>
      </c>
      <c r="G101" s="2">
        <v>815</v>
      </c>
      <c r="H101" s="2">
        <v>496</v>
      </c>
      <c r="I101" s="2">
        <v>566.79999999999995</v>
      </c>
      <c r="J101" s="2">
        <v>0</v>
      </c>
      <c r="K101" s="2">
        <v>14274.8</v>
      </c>
      <c r="L101" s="2">
        <v>1626.92</v>
      </c>
      <c r="M101" s="2">
        <v>1402.66</v>
      </c>
      <c r="N101" s="2">
        <v>6343.7199999999993</v>
      </c>
      <c r="O101" s="2">
        <v>9373.2999999999993</v>
      </c>
      <c r="P101" s="2">
        <v>4901.5</v>
      </c>
    </row>
    <row r="102" spans="3:16" x14ac:dyDescent="0.2">
      <c r="C102" s="30" t="s">
        <v>176</v>
      </c>
      <c r="D102" s="20" t="s">
        <v>177</v>
      </c>
      <c r="E102" s="13">
        <v>11279</v>
      </c>
      <c r="F102" s="2">
        <v>200</v>
      </c>
      <c r="G102" s="2">
        <v>737</v>
      </c>
      <c r="H102" s="2">
        <v>455</v>
      </c>
      <c r="I102" s="2">
        <v>566.79999999999995</v>
      </c>
      <c r="J102" s="2">
        <v>375.97</v>
      </c>
      <c r="K102" s="2">
        <v>13613.769999999999</v>
      </c>
      <c r="L102" s="2">
        <v>1448.45</v>
      </c>
      <c r="M102" s="2">
        <v>1297.0999999999999</v>
      </c>
      <c r="N102" s="2">
        <v>162.71999999999753</v>
      </c>
      <c r="O102" s="2">
        <v>2908.2699999999977</v>
      </c>
      <c r="P102" s="2">
        <v>10705.5</v>
      </c>
    </row>
    <row r="103" spans="3:16" x14ac:dyDescent="0.2">
      <c r="C103" s="30" t="s">
        <v>178</v>
      </c>
      <c r="D103" s="28" t="s">
        <v>179</v>
      </c>
      <c r="E103" s="13">
        <v>12197</v>
      </c>
      <c r="F103" s="2">
        <v>200</v>
      </c>
      <c r="G103" s="2">
        <v>815</v>
      </c>
      <c r="H103" s="2">
        <v>496</v>
      </c>
      <c r="I103" s="2">
        <v>566.79999999999995</v>
      </c>
      <c r="J103" s="2">
        <v>0</v>
      </c>
      <c r="K103" s="2">
        <v>14274.8</v>
      </c>
      <c r="L103" s="2">
        <v>1626.92</v>
      </c>
      <c r="M103" s="2">
        <v>1402.66</v>
      </c>
      <c r="N103" s="2">
        <v>162.71999999999935</v>
      </c>
      <c r="O103" s="2">
        <v>3192.2999999999993</v>
      </c>
      <c r="P103" s="2">
        <v>11082.5</v>
      </c>
    </row>
    <row r="104" spans="3:16" x14ac:dyDescent="0.2">
      <c r="C104" s="30" t="s">
        <v>180</v>
      </c>
      <c r="D104" s="28" t="s">
        <v>181</v>
      </c>
      <c r="E104" s="13">
        <v>12197</v>
      </c>
      <c r="F104" s="2">
        <v>400</v>
      </c>
      <c r="G104" s="2">
        <v>815</v>
      </c>
      <c r="H104" s="2">
        <v>496</v>
      </c>
      <c r="I104" s="2">
        <v>283.39999999999998</v>
      </c>
      <c r="J104" s="2">
        <v>0</v>
      </c>
      <c r="K104" s="2">
        <v>14191.4</v>
      </c>
      <c r="L104" s="2">
        <v>1609.1</v>
      </c>
      <c r="M104" s="2">
        <v>1402.66</v>
      </c>
      <c r="N104" s="2">
        <v>5074.1399999999994</v>
      </c>
      <c r="O104" s="2">
        <v>8085.9</v>
      </c>
      <c r="P104" s="2">
        <v>6105.5</v>
      </c>
    </row>
    <row r="105" spans="3:16" x14ac:dyDescent="0.2">
      <c r="C105" s="30" t="s">
        <v>182</v>
      </c>
      <c r="D105" s="28" t="s">
        <v>183</v>
      </c>
      <c r="E105" s="13">
        <v>11279</v>
      </c>
      <c r="F105" s="2">
        <v>200</v>
      </c>
      <c r="G105" s="2">
        <v>737</v>
      </c>
      <c r="H105" s="2">
        <v>455</v>
      </c>
      <c r="I105" s="2">
        <v>283.39999999999998</v>
      </c>
      <c r="J105" s="2">
        <v>0</v>
      </c>
      <c r="K105" s="2">
        <v>12954.4</v>
      </c>
      <c r="L105" s="2">
        <v>1353.52</v>
      </c>
      <c r="M105" s="2">
        <v>1297.0999999999999</v>
      </c>
      <c r="N105" s="2">
        <v>5322.7799999999988</v>
      </c>
      <c r="O105" s="2">
        <v>7973.3999999999987</v>
      </c>
      <c r="P105" s="2">
        <v>4981</v>
      </c>
    </row>
    <row r="106" spans="3:16" x14ac:dyDescent="0.2">
      <c r="C106" s="30" t="s">
        <v>552</v>
      </c>
      <c r="D106" s="28" t="s">
        <v>553</v>
      </c>
      <c r="E106" s="13">
        <v>0</v>
      </c>
      <c r="F106" s="2">
        <v>0</v>
      </c>
      <c r="G106" s="2">
        <v>0</v>
      </c>
      <c r="H106" s="2">
        <v>0</v>
      </c>
      <c r="I106" s="2">
        <v>0</v>
      </c>
      <c r="J106" s="2">
        <f>346064.38+223405.55</f>
        <v>569469.92999999993</v>
      </c>
      <c r="K106" s="2">
        <v>569469.92999999993</v>
      </c>
      <c r="L106" s="2">
        <v>87178.93</v>
      </c>
      <c r="M106" s="2">
        <v>0</v>
      </c>
      <c r="N106" s="13">
        <v>0</v>
      </c>
      <c r="O106" s="13">
        <v>87178.93</v>
      </c>
      <c r="P106" s="2">
        <v>482291</v>
      </c>
    </row>
    <row r="107" spans="3:16" x14ac:dyDescent="0.2">
      <c r="C107" s="30" t="s">
        <v>184</v>
      </c>
      <c r="D107" s="28" t="s">
        <v>185</v>
      </c>
      <c r="E107" s="13">
        <v>10907</v>
      </c>
      <c r="F107" s="2">
        <v>200</v>
      </c>
      <c r="G107" s="2">
        <v>717</v>
      </c>
      <c r="H107" s="2">
        <v>447</v>
      </c>
      <c r="I107" s="2">
        <v>283.39999999999998</v>
      </c>
      <c r="J107" s="2">
        <v>363.57</v>
      </c>
      <c r="K107" s="2">
        <v>12917.97</v>
      </c>
      <c r="L107" s="2">
        <v>1314.41</v>
      </c>
      <c r="M107" s="2">
        <v>1254.32</v>
      </c>
      <c r="N107" s="13">
        <v>3428.74</v>
      </c>
      <c r="O107" s="13">
        <v>5997.4699999999993</v>
      </c>
      <c r="P107" s="2">
        <v>6920.5</v>
      </c>
    </row>
    <row r="108" spans="3:16" x14ac:dyDescent="0.2">
      <c r="C108" s="30" t="s">
        <v>186</v>
      </c>
      <c r="D108" s="20" t="s">
        <v>187</v>
      </c>
      <c r="E108" s="13">
        <v>11670</v>
      </c>
      <c r="F108" s="2">
        <v>200</v>
      </c>
      <c r="G108" s="2">
        <v>788</v>
      </c>
      <c r="H108" s="2">
        <v>468</v>
      </c>
      <c r="I108" s="2">
        <v>141.69999999999999</v>
      </c>
      <c r="J108" s="2">
        <v>0</v>
      </c>
      <c r="K108" s="2">
        <v>13267.7</v>
      </c>
      <c r="L108" s="2">
        <v>1411.59</v>
      </c>
      <c r="M108" s="2">
        <v>1341.94</v>
      </c>
      <c r="N108" s="13">
        <v>6929.1700000000019</v>
      </c>
      <c r="O108" s="13">
        <v>9682.7000000000007</v>
      </c>
      <c r="P108" s="2">
        <v>3585</v>
      </c>
    </row>
    <row r="109" spans="3:16" x14ac:dyDescent="0.2">
      <c r="C109" s="30" t="s">
        <v>188</v>
      </c>
      <c r="D109" s="20" t="s">
        <v>189</v>
      </c>
      <c r="E109" s="13">
        <v>12197</v>
      </c>
      <c r="F109" s="2">
        <v>400</v>
      </c>
      <c r="G109" s="2">
        <v>815</v>
      </c>
      <c r="H109" s="2">
        <v>496</v>
      </c>
      <c r="I109" s="2">
        <v>0</v>
      </c>
      <c r="J109" s="2">
        <v>406.57</v>
      </c>
      <c r="K109" s="2">
        <v>14314.57</v>
      </c>
      <c r="L109" s="2">
        <v>1591.98</v>
      </c>
      <c r="M109" s="2">
        <v>1402.66</v>
      </c>
      <c r="N109" s="13">
        <v>5842.43</v>
      </c>
      <c r="O109" s="13">
        <v>8837.07</v>
      </c>
      <c r="P109" s="2">
        <v>5477.5</v>
      </c>
    </row>
    <row r="110" spans="3:16" x14ac:dyDescent="0.2">
      <c r="C110" s="30" t="s">
        <v>190</v>
      </c>
      <c r="D110" s="20" t="s">
        <v>191</v>
      </c>
      <c r="E110" s="13">
        <v>11670</v>
      </c>
      <c r="F110" s="2">
        <v>400</v>
      </c>
      <c r="G110" s="2">
        <v>788</v>
      </c>
      <c r="H110" s="2">
        <v>468</v>
      </c>
      <c r="I110" s="2">
        <v>0</v>
      </c>
      <c r="J110" s="2">
        <v>0</v>
      </c>
      <c r="K110" s="2">
        <v>13326</v>
      </c>
      <c r="L110" s="2">
        <v>1424.04</v>
      </c>
      <c r="M110" s="2">
        <v>1341.94</v>
      </c>
      <c r="N110" s="13">
        <v>2934.5200000000004</v>
      </c>
      <c r="O110" s="13">
        <v>5700.5</v>
      </c>
      <c r="P110" s="2">
        <v>7625.5</v>
      </c>
    </row>
    <row r="111" spans="3:16" x14ac:dyDescent="0.2">
      <c r="C111" s="30" t="s">
        <v>192</v>
      </c>
      <c r="D111" s="20" t="s">
        <v>193</v>
      </c>
      <c r="E111" s="13">
        <v>12197</v>
      </c>
      <c r="F111" s="2">
        <v>400</v>
      </c>
      <c r="G111" s="2">
        <v>788</v>
      </c>
      <c r="H111" s="2">
        <v>468</v>
      </c>
      <c r="I111" s="2">
        <v>0</v>
      </c>
      <c r="J111" s="2">
        <v>5031.3100000000004</v>
      </c>
      <c r="K111" s="2">
        <v>18884.310000000001</v>
      </c>
      <c r="L111" s="2">
        <v>2275.67</v>
      </c>
      <c r="M111" s="2">
        <v>1402.66</v>
      </c>
      <c r="N111" s="13">
        <v>171.98000000000138</v>
      </c>
      <c r="O111" s="13">
        <v>3850.3100000000013</v>
      </c>
      <c r="P111" s="2">
        <v>15034</v>
      </c>
    </row>
    <row r="112" spans="3:16" x14ac:dyDescent="0.2">
      <c r="C112" s="30" t="s">
        <v>194</v>
      </c>
      <c r="D112" s="20" t="s">
        <v>195</v>
      </c>
      <c r="E112" s="13">
        <v>11279</v>
      </c>
      <c r="F112" s="2">
        <v>200</v>
      </c>
      <c r="G112" s="2">
        <v>737</v>
      </c>
      <c r="H112" s="2">
        <v>455</v>
      </c>
      <c r="I112" s="2">
        <v>0</v>
      </c>
      <c r="J112" s="2">
        <v>0</v>
      </c>
      <c r="K112" s="2">
        <v>12671</v>
      </c>
      <c r="L112" s="2">
        <v>1302.72</v>
      </c>
      <c r="M112" s="2">
        <v>1297.06</v>
      </c>
      <c r="N112" s="13">
        <v>162.22000000000116</v>
      </c>
      <c r="O112" s="13">
        <v>2762.0000000000009</v>
      </c>
      <c r="P112" s="2">
        <v>9909</v>
      </c>
    </row>
    <row r="113" spans="3:16" x14ac:dyDescent="0.2">
      <c r="C113" s="30" t="s">
        <v>196</v>
      </c>
      <c r="D113" s="20" t="s">
        <v>197</v>
      </c>
      <c r="E113" s="13">
        <v>11670</v>
      </c>
      <c r="F113" s="2">
        <v>400</v>
      </c>
      <c r="G113" s="2">
        <v>788</v>
      </c>
      <c r="H113" s="2">
        <v>468</v>
      </c>
      <c r="I113" s="2">
        <v>0</v>
      </c>
      <c r="J113" s="2">
        <v>0</v>
      </c>
      <c r="K113" s="2">
        <v>13326</v>
      </c>
      <c r="L113" s="2">
        <v>1424.04</v>
      </c>
      <c r="M113" s="2">
        <v>1341.94</v>
      </c>
      <c r="N113" s="2">
        <v>1.0200000000004366</v>
      </c>
      <c r="O113" s="2">
        <v>2767.0000000000005</v>
      </c>
      <c r="P113" s="2">
        <v>10559</v>
      </c>
    </row>
    <row r="114" spans="3:16" x14ac:dyDescent="0.2">
      <c r="C114" s="30" t="s">
        <v>198</v>
      </c>
      <c r="D114" s="20" t="s">
        <v>199</v>
      </c>
      <c r="E114" s="13">
        <v>11279</v>
      </c>
      <c r="F114" s="2">
        <v>0</v>
      </c>
      <c r="G114" s="2">
        <v>638.55999999999995</v>
      </c>
      <c r="H114" s="2">
        <v>394.16</v>
      </c>
      <c r="I114" s="2">
        <v>0</v>
      </c>
      <c r="J114" s="2">
        <v>0</v>
      </c>
      <c r="K114" s="2">
        <v>12311.72</v>
      </c>
      <c r="L114" s="2">
        <v>1170.97</v>
      </c>
      <c r="M114" s="2">
        <v>1297.0999999999999</v>
      </c>
      <c r="N114" s="2">
        <v>375.64999999999964</v>
      </c>
      <c r="O114" s="2">
        <v>2843.7199999999993</v>
      </c>
      <c r="P114" s="2">
        <v>9468</v>
      </c>
    </row>
    <row r="115" spans="3:16" s="26" customFormat="1" x14ac:dyDescent="0.2">
      <c r="C115" s="31"/>
      <c r="E115" s="26" t="s">
        <v>39</v>
      </c>
      <c r="F115" s="26" t="s">
        <v>39</v>
      </c>
      <c r="G115" s="26" t="s">
        <v>39</v>
      </c>
      <c r="H115" s="26" t="s">
        <v>39</v>
      </c>
      <c r="I115" s="26" t="s">
        <v>39</v>
      </c>
      <c r="J115" s="26" t="s">
        <v>39</v>
      </c>
      <c r="K115" s="26" t="s">
        <v>39</v>
      </c>
      <c r="L115" s="26" t="s">
        <v>39</v>
      </c>
      <c r="M115" s="26" t="s">
        <v>39</v>
      </c>
      <c r="N115" s="26" t="s">
        <v>39</v>
      </c>
      <c r="O115" s="26" t="s">
        <v>39</v>
      </c>
      <c r="P115" s="26" t="s">
        <v>39</v>
      </c>
    </row>
    <row r="116" spans="3:16" x14ac:dyDescent="0.2">
      <c r="C116" s="30"/>
    </row>
    <row r="117" spans="3:16" x14ac:dyDescent="0.2">
      <c r="C117" s="32" t="s">
        <v>206</v>
      </c>
    </row>
    <row r="118" spans="3:16" x14ac:dyDescent="0.2">
      <c r="C118" s="30" t="s">
        <v>207</v>
      </c>
      <c r="D118" s="20" t="s">
        <v>208</v>
      </c>
      <c r="E118" s="13">
        <v>12038</v>
      </c>
      <c r="F118" s="2">
        <v>0</v>
      </c>
      <c r="G118" s="2">
        <v>802</v>
      </c>
      <c r="H118" s="2">
        <v>482</v>
      </c>
      <c r="I118" s="2">
        <v>850.2</v>
      </c>
      <c r="J118" s="2">
        <v>401.27</v>
      </c>
      <c r="K118" s="2">
        <v>14573.470000000001</v>
      </c>
      <c r="L118" s="2">
        <v>1647.85</v>
      </c>
      <c r="M118" s="2">
        <v>1384.38</v>
      </c>
      <c r="N118" s="13">
        <v>6102.2400000000016</v>
      </c>
      <c r="O118" s="2">
        <v>9134.4700000000012</v>
      </c>
      <c r="P118" s="2">
        <v>5439</v>
      </c>
    </row>
    <row r="119" spans="3:16" x14ac:dyDescent="0.2">
      <c r="C119" s="30" t="s">
        <v>209</v>
      </c>
      <c r="D119" s="20" t="s">
        <v>210</v>
      </c>
      <c r="E119" s="13">
        <v>11279</v>
      </c>
      <c r="F119" s="2">
        <v>0</v>
      </c>
      <c r="G119" s="2">
        <v>737</v>
      </c>
      <c r="H119" s="2">
        <v>455</v>
      </c>
      <c r="I119" s="2">
        <v>850.2</v>
      </c>
      <c r="J119" s="2">
        <v>1127.9100000000001</v>
      </c>
      <c r="K119" s="2">
        <v>14449.11</v>
      </c>
      <c r="L119" s="2">
        <v>1571.4</v>
      </c>
      <c r="M119" s="2">
        <v>1297.0999999999999</v>
      </c>
      <c r="N119" s="13">
        <v>2824.1100000000006</v>
      </c>
      <c r="O119" s="2">
        <v>5692.6100000000006</v>
      </c>
      <c r="P119" s="2">
        <v>8756.5</v>
      </c>
    </row>
    <row r="120" spans="3:16" x14ac:dyDescent="0.2">
      <c r="C120" s="30" t="s">
        <v>211</v>
      </c>
      <c r="D120" s="20" t="s">
        <v>212</v>
      </c>
      <c r="E120" s="13">
        <v>11279</v>
      </c>
      <c r="F120" s="2">
        <v>0</v>
      </c>
      <c r="G120" s="2">
        <v>737</v>
      </c>
      <c r="H120" s="2">
        <v>455</v>
      </c>
      <c r="I120" s="2">
        <v>850.2</v>
      </c>
      <c r="J120" s="2">
        <v>1127.9100000000001</v>
      </c>
      <c r="K120" s="2">
        <v>14449.11</v>
      </c>
      <c r="L120" s="2">
        <v>1569.23</v>
      </c>
      <c r="M120" s="2">
        <v>1297.0999999999999</v>
      </c>
      <c r="N120" s="13">
        <v>184.78000000000065</v>
      </c>
      <c r="O120" s="2">
        <v>3051.1100000000006</v>
      </c>
      <c r="P120" s="2">
        <v>11398</v>
      </c>
    </row>
    <row r="121" spans="3:16" x14ac:dyDescent="0.2">
      <c r="C121" s="30" t="s">
        <v>213</v>
      </c>
      <c r="D121" s="20" t="s">
        <v>214</v>
      </c>
      <c r="E121" s="13">
        <v>11279</v>
      </c>
      <c r="F121" s="2">
        <v>0</v>
      </c>
      <c r="G121" s="2">
        <v>737</v>
      </c>
      <c r="H121" s="2">
        <v>455</v>
      </c>
      <c r="I121" s="2">
        <v>850.2</v>
      </c>
      <c r="J121" s="2">
        <v>375.97</v>
      </c>
      <c r="K121" s="2">
        <v>13697.17</v>
      </c>
      <c r="L121" s="2">
        <v>1460.7</v>
      </c>
      <c r="M121" s="2">
        <v>1297.0999999999999</v>
      </c>
      <c r="N121" s="13">
        <v>7416.869999999999</v>
      </c>
      <c r="O121" s="2">
        <v>10174.669999999998</v>
      </c>
      <c r="P121" s="2">
        <v>3522.5</v>
      </c>
    </row>
    <row r="122" spans="3:16" x14ac:dyDescent="0.2">
      <c r="C122" s="30" t="s">
        <v>215</v>
      </c>
      <c r="D122" s="20" t="s">
        <v>216</v>
      </c>
      <c r="E122" s="13">
        <v>11279</v>
      </c>
      <c r="F122" s="2">
        <v>200</v>
      </c>
      <c r="G122" s="2">
        <v>737</v>
      </c>
      <c r="H122" s="2">
        <v>455</v>
      </c>
      <c r="I122" s="2">
        <v>708.5</v>
      </c>
      <c r="J122" s="2">
        <v>375.97</v>
      </c>
      <c r="K122" s="2">
        <v>13755.47</v>
      </c>
      <c r="L122" s="2">
        <v>1476.27</v>
      </c>
      <c r="M122" s="2">
        <v>1297.0999999999999</v>
      </c>
      <c r="N122" s="13">
        <v>4482.0999999999985</v>
      </c>
      <c r="O122" s="2">
        <v>7255.4699999999984</v>
      </c>
      <c r="P122" s="2">
        <v>6500</v>
      </c>
    </row>
    <row r="123" spans="3:16" x14ac:dyDescent="0.2">
      <c r="C123" s="30" t="s">
        <v>217</v>
      </c>
      <c r="D123" s="20" t="s">
        <v>218</v>
      </c>
      <c r="E123" s="13">
        <v>11279</v>
      </c>
      <c r="F123" s="2">
        <v>0</v>
      </c>
      <c r="G123" s="2">
        <v>737</v>
      </c>
      <c r="H123" s="2">
        <v>455</v>
      </c>
      <c r="I123" s="2">
        <v>708.5</v>
      </c>
      <c r="J123" s="2">
        <v>375.97</v>
      </c>
      <c r="K123" s="2">
        <v>13555.47</v>
      </c>
      <c r="L123" s="2">
        <v>1433.55</v>
      </c>
      <c r="M123" s="2">
        <v>1297.0999999999999</v>
      </c>
      <c r="N123" s="13">
        <v>9017.32</v>
      </c>
      <c r="O123" s="2">
        <v>11747.97</v>
      </c>
      <c r="P123" s="2">
        <v>1807.5</v>
      </c>
    </row>
    <row r="124" spans="3:16" x14ac:dyDescent="0.2">
      <c r="C124" s="30" t="s">
        <v>219</v>
      </c>
      <c r="D124" s="20" t="s">
        <v>220</v>
      </c>
      <c r="E124" s="13">
        <v>12038</v>
      </c>
      <c r="F124" s="2">
        <v>200</v>
      </c>
      <c r="G124" s="2">
        <v>802</v>
      </c>
      <c r="H124" s="2">
        <v>482</v>
      </c>
      <c r="I124" s="2">
        <v>850.2</v>
      </c>
      <c r="J124" s="2">
        <v>0</v>
      </c>
      <c r="K124" s="2">
        <v>14372.2</v>
      </c>
      <c r="L124" s="2">
        <v>1647.72</v>
      </c>
      <c r="M124" s="2">
        <v>1384.38</v>
      </c>
      <c r="N124" s="13">
        <v>6032.1</v>
      </c>
      <c r="O124" s="2">
        <v>9064.2000000000007</v>
      </c>
      <c r="P124" s="2">
        <v>5308</v>
      </c>
    </row>
    <row r="125" spans="3:16" x14ac:dyDescent="0.2">
      <c r="C125" s="30" t="s">
        <v>221</v>
      </c>
      <c r="D125" s="20" t="s">
        <v>222</v>
      </c>
      <c r="E125" s="13">
        <v>11279</v>
      </c>
      <c r="F125" s="2">
        <v>400</v>
      </c>
      <c r="G125" s="2">
        <v>737</v>
      </c>
      <c r="H125" s="2">
        <v>455</v>
      </c>
      <c r="I125" s="2">
        <v>708.5</v>
      </c>
      <c r="J125" s="2">
        <v>0</v>
      </c>
      <c r="K125" s="2">
        <v>13579.5</v>
      </c>
      <c r="L125" s="2">
        <v>1478.4</v>
      </c>
      <c r="M125" s="2">
        <v>1297.0999999999999</v>
      </c>
      <c r="N125" s="13">
        <v>5778.5</v>
      </c>
      <c r="O125" s="2">
        <v>8554</v>
      </c>
      <c r="P125" s="2">
        <v>5025.5</v>
      </c>
    </row>
    <row r="126" spans="3:16" x14ac:dyDescent="0.2">
      <c r="C126" s="30" t="s">
        <v>223</v>
      </c>
      <c r="D126" s="20" t="s">
        <v>224</v>
      </c>
      <c r="E126" s="13">
        <v>11279</v>
      </c>
      <c r="F126" s="2">
        <v>200</v>
      </c>
      <c r="G126" s="2">
        <v>737</v>
      </c>
      <c r="H126" s="2">
        <v>455</v>
      </c>
      <c r="I126" s="2">
        <v>566.79999999999995</v>
      </c>
      <c r="J126" s="2">
        <v>751.94</v>
      </c>
      <c r="K126" s="2">
        <v>13989.74</v>
      </c>
      <c r="L126" s="2">
        <v>1485.72</v>
      </c>
      <c r="M126" s="2">
        <v>1297.0999999999999</v>
      </c>
      <c r="N126" s="13">
        <v>6162.92</v>
      </c>
      <c r="O126" s="2">
        <v>8945.74</v>
      </c>
      <c r="P126" s="2">
        <v>5044</v>
      </c>
    </row>
    <row r="127" spans="3:16" x14ac:dyDescent="0.2">
      <c r="C127" s="30" t="s">
        <v>225</v>
      </c>
      <c r="D127" s="20" t="s">
        <v>226</v>
      </c>
      <c r="E127" s="13">
        <v>11279</v>
      </c>
      <c r="F127" s="2">
        <v>200</v>
      </c>
      <c r="G127" s="2">
        <v>737</v>
      </c>
      <c r="H127" s="2">
        <v>455</v>
      </c>
      <c r="I127" s="2">
        <v>566.79999999999995</v>
      </c>
      <c r="J127" s="2">
        <v>0</v>
      </c>
      <c r="K127" s="2">
        <v>13237.8</v>
      </c>
      <c r="L127" s="2">
        <v>1403.76</v>
      </c>
      <c r="M127" s="2">
        <v>1294.44</v>
      </c>
      <c r="N127" s="13">
        <v>185.59999999999854</v>
      </c>
      <c r="O127" s="2">
        <v>2883.7999999999984</v>
      </c>
      <c r="P127" s="2">
        <v>10354</v>
      </c>
    </row>
    <row r="128" spans="3:16" x14ac:dyDescent="0.2">
      <c r="C128" s="30" t="s">
        <v>227</v>
      </c>
      <c r="D128" s="20" t="s">
        <v>228</v>
      </c>
      <c r="E128" s="13">
        <v>11279</v>
      </c>
      <c r="F128" s="2">
        <v>200</v>
      </c>
      <c r="G128" s="2">
        <v>737</v>
      </c>
      <c r="H128" s="2">
        <v>455</v>
      </c>
      <c r="I128" s="2">
        <v>425.1</v>
      </c>
      <c r="J128" s="2">
        <v>751.94</v>
      </c>
      <c r="K128" s="2">
        <v>13848.04</v>
      </c>
      <c r="L128" s="2">
        <v>1455.45</v>
      </c>
      <c r="M128" s="2">
        <v>1297.0999999999999</v>
      </c>
      <c r="N128" s="13">
        <v>4358.4900000000016</v>
      </c>
      <c r="O128" s="2">
        <v>7111.0400000000018</v>
      </c>
      <c r="P128" s="2">
        <v>6737</v>
      </c>
    </row>
    <row r="129" spans="3:16" x14ac:dyDescent="0.2">
      <c r="C129" s="30" t="s">
        <v>229</v>
      </c>
      <c r="D129" s="20" t="s">
        <v>230</v>
      </c>
      <c r="E129" s="13">
        <v>12038</v>
      </c>
      <c r="F129" s="2">
        <v>400</v>
      </c>
      <c r="G129" s="2">
        <v>802</v>
      </c>
      <c r="H129" s="2">
        <v>482</v>
      </c>
      <c r="I129" s="2">
        <v>425.1</v>
      </c>
      <c r="J129" s="2">
        <v>1203.81</v>
      </c>
      <c r="K129" s="2">
        <v>15350.91</v>
      </c>
      <c r="L129" s="2">
        <v>1766.54</v>
      </c>
      <c r="M129" s="2">
        <v>1384.38</v>
      </c>
      <c r="N129" s="13">
        <v>6087.49</v>
      </c>
      <c r="O129" s="2">
        <v>9238.41</v>
      </c>
      <c r="P129" s="2">
        <v>6112.5</v>
      </c>
    </row>
    <row r="130" spans="3:16" x14ac:dyDescent="0.2">
      <c r="C130" s="30" t="s">
        <v>231</v>
      </c>
      <c r="D130" s="20" t="s">
        <v>232</v>
      </c>
      <c r="E130" s="13">
        <v>12038</v>
      </c>
      <c r="F130" s="2">
        <v>0</v>
      </c>
      <c r="G130" s="2">
        <v>802</v>
      </c>
      <c r="H130" s="2">
        <v>482</v>
      </c>
      <c r="I130" s="2">
        <v>283.39999999999998</v>
      </c>
      <c r="J130" s="2">
        <v>0</v>
      </c>
      <c r="K130" s="2">
        <v>13605.4</v>
      </c>
      <c r="L130" s="2">
        <v>1483.94</v>
      </c>
      <c r="M130" s="2">
        <v>1384.38</v>
      </c>
      <c r="N130" s="13">
        <v>5330.08</v>
      </c>
      <c r="O130" s="2">
        <v>8198.4</v>
      </c>
      <c r="P130" s="2">
        <v>5407</v>
      </c>
    </row>
    <row r="131" spans="3:16" x14ac:dyDescent="0.2">
      <c r="C131" s="30" t="s">
        <v>233</v>
      </c>
      <c r="D131" s="20" t="s">
        <v>234</v>
      </c>
      <c r="E131" s="13">
        <v>11279</v>
      </c>
      <c r="F131" s="2">
        <v>0</v>
      </c>
      <c r="G131" s="2">
        <v>737</v>
      </c>
      <c r="H131" s="2">
        <v>455</v>
      </c>
      <c r="I131" s="2">
        <v>283.39999999999998</v>
      </c>
      <c r="J131" s="2">
        <v>751.94</v>
      </c>
      <c r="K131" s="2">
        <v>13506.34</v>
      </c>
      <c r="L131" s="2">
        <v>1041.94</v>
      </c>
      <c r="M131" s="2">
        <v>1297.0999999999999</v>
      </c>
      <c r="N131" s="13">
        <v>6244.7999999999993</v>
      </c>
      <c r="O131" s="2">
        <v>8583.84</v>
      </c>
      <c r="P131" s="2">
        <v>4922.5</v>
      </c>
    </row>
    <row r="132" spans="3:16" x14ac:dyDescent="0.2">
      <c r="C132" s="30" t="s">
        <v>526</v>
      </c>
      <c r="D132" s="20" t="s">
        <v>527</v>
      </c>
      <c r="E132" s="13">
        <v>11279</v>
      </c>
      <c r="F132" s="2">
        <v>200</v>
      </c>
      <c r="G132" s="2">
        <v>737</v>
      </c>
      <c r="H132" s="2">
        <v>455</v>
      </c>
      <c r="I132" s="2">
        <v>283.39999999999998</v>
      </c>
      <c r="J132" s="2">
        <v>375.97</v>
      </c>
      <c r="K132" s="2">
        <v>13330.369999999999</v>
      </c>
      <c r="L132" s="2">
        <v>1390.68</v>
      </c>
      <c r="M132" s="2">
        <v>1297.0999999999999</v>
      </c>
      <c r="N132" s="13">
        <v>5008.09</v>
      </c>
      <c r="O132" s="2">
        <v>7695.87</v>
      </c>
      <c r="P132" s="2">
        <v>5634.5</v>
      </c>
    </row>
    <row r="133" spans="3:16" x14ac:dyDescent="0.2">
      <c r="C133" s="30" t="s">
        <v>235</v>
      </c>
      <c r="D133" s="20" t="s">
        <v>236</v>
      </c>
      <c r="E133" s="13">
        <v>11279</v>
      </c>
      <c r="F133" s="2">
        <v>400</v>
      </c>
      <c r="G133" s="2">
        <v>737</v>
      </c>
      <c r="H133" s="2">
        <v>455</v>
      </c>
      <c r="I133" s="2">
        <v>0</v>
      </c>
      <c r="J133" s="2">
        <v>375.97</v>
      </c>
      <c r="K133" s="2">
        <v>13246.97</v>
      </c>
      <c r="L133" s="2">
        <v>1372.97</v>
      </c>
      <c r="M133" s="2">
        <v>1297.0999999999999</v>
      </c>
      <c r="N133" s="13">
        <v>4156.8999999999996</v>
      </c>
      <c r="O133" s="2">
        <v>6826.9699999999993</v>
      </c>
      <c r="P133" s="2">
        <v>6420</v>
      </c>
    </row>
    <row r="134" spans="3:16" x14ac:dyDescent="0.2">
      <c r="C134" s="30" t="s">
        <v>237</v>
      </c>
      <c r="D134" s="20" t="s">
        <v>238</v>
      </c>
      <c r="E134" s="13">
        <v>11279</v>
      </c>
      <c r="F134" s="2">
        <v>0</v>
      </c>
      <c r="G134" s="2">
        <v>737</v>
      </c>
      <c r="H134" s="2">
        <v>455</v>
      </c>
      <c r="I134" s="2">
        <v>0</v>
      </c>
      <c r="J134" s="2">
        <v>375.96</v>
      </c>
      <c r="K134" s="2">
        <v>12846.96</v>
      </c>
      <c r="L134" s="2">
        <v>1285.6400000000001</v>
      </c>
      <c r="M134" s="2">
        <v>1296.96</v>
      </c>
      <c r="N134" s="13">
        <v>82.859999999998763</v>
      </c>
      <c r="O134" s="2">
        <v>2665.4599999999991</v>
      </c>
      <c r="P134" s="2">
        <v>10181.5</v>
      </c>
    </row>
    <row r="135" spans="3:16" x14ac:dyDescent="0.2">
      <c r="C135" s="30" t="s">
        <v>239</v>
      </c>
      <c r="D135" s="20" t="s">
        <v>240</v>
      </c>
      <c r="E135" s="13">
        <v>11279</v>
      </c>
      <c r="F135" s="2">
        <v>200</v>
      </c>
      <c r="G135" s="2">
        <v>737</v>
      </c>
      <c r="H135" s="2">
        <v>455</v>
      </c>
      <c r="I135" s="2">
        <v>0</v>
      </c>
      <c r="J135" s="2">
        <v>715.95</v>
      </c>
      <c r="K135" s="2">
        <v>13386.95</v>
      </c>
      <c r="L135" s="2">
        <v>1359.11</v>
      </c>
      <c r="M135" s="2">
        <v>1297.06</v>
      </c>
      <c r="N135" s="13">
        <v>43.280000000000655</v>
      </c>
      <c r="O135" s="2">
        <v>2699.4500000000007</v>
      </c>
      <c r="P135" s="2">
        <v>10687.5</v>
      </c>
    </row>
    <row r="136" spans="3:16" x14ac:dyDescent="0.2">
      <c r="C136" s="30" t="s">
        <v>241</v>
      </c>
      <c r="D136" s="20" t="s">
        <v>242</v>
      </c>
      <c r="E136" s="13">
        <v>13006</v>
      </c>
      <c r="F136" s="2">
        <v>200</v>
      </c>
      <c r="G136" s="2">
        <v>941.16</v>
      </c>
      <c r="H136" s="2">
        <v>645</v>
      </c>
      <c r="I136" s="2">
        <v>0</v>
      </c>
      <c r="J136" s="2">
        <v>0</v>
      </c>
      <c r="K136" s="2">
        <v>14792.16</v>
      </c>
      <c r="L136" s="2">
        <v>1737.32</v>
      </c>
      <c r="M136" s="2">
        <v>1495.64</v>
      </c>
      <c r="N136" s="13">
        <v>0.2000000000007276</v>
      </c>
      <c r="O136" s="2">
        <v>3233.1600000000008</v>
      </c>
      <c r="P136" s="2">
        <v>11559</v>
      </c>
    </row>
    <row r="137" spans="3:16" x14ac:dyDescent="0.2">
      <c r="C137" s="30" t="s">
        <v>243</v>
      </c>
      <c r="D137" s="20" t="s">
        <v>244</v>
      </c>
      <c r="E137" s="2">
        <v>11279</v>
      </c>
      <c r="F137" s="2">
        <v>200</v>
      </c>
      <c r="G137" s="2">
        <v>737</v>
      </c>
      <c r="H137" s="2">
        <v>455</v>
      </c>
      <c r="I137" s="2">
        <v>0</v>
      </c>
      <c r="J137" s="2">
        <v>751.94</v>
      </c>
      <c r="K137" s="2">
        <v>13422.94</v>
      </c>
      <c r="L137" s="2">
        <v>1377.23</v>
      </c>
      <c r="M137" s="2">
        <v>1297.06</v>
      </c>
      <c r="N137" s="13">
        <v>0.15000000000145519</v>
      </c>
      <c r="O137" s="2">
        <v>2674.4400000000014</v>
      </c>
      <c r="P137" s="2">
        <v>10748.5</v>
      </c>
    </row>
    <row r="138" spans="3:16" x14ac:dyDescent="0.2">
      <c r="C138" s="30" t="s">
        <v>245</v>
      </c>
      <c r="D138" s="20" t="s">
        <v>246</v>
      </c>
      <c r="E138" s="2">
        <v>11279</v>
      </c>
      <c r="F138" s="2">
        <v>400</v>
      </c>
      <c r="G138" s="2">
        <v>737</v>
      </c>
      <c r="H138" s="2">
        <v>675</v>
      </c>
      <c r="I138" s="2">
        <v>0</v>
      </c>
      <c r="J138" s="2">
        <v>375.96</v>
      </c>
      <c r="K138" s="2">
        <v>13466.96</v>
      </c>
      <c r="L138" s="2">
        <v>1416.12</v>
      </c>
      <c r="M138" s="2">
        <v>1297.06</v>
      </c>
      <c r="N138" s="13">
        <v>0.27999999999883585</v>
      </c>
      <c r="O138" s="2">
        <v>2713.4599999999987</v>
      </c>
      <c r="P138" s="2">
        <v>10753.5</v>
      </c>
    </row>
    <row r="139" spans="3:16" s="26" customFormat="1" x14ac:dyDescent="0.2">
      <c r="C139" s="31"/>
      <c r="E139" s="26" t="s">
        <v>39</v>
      </c>
      <c r="F139" s="26" t="s">
        <v>39</v>
      </c>
      <c r="G139" s="26" t="s">
        <v>39</v>
      </c>
      <c r="H139" s="26" t="s">
        <v>39</v>
      </c>
      <c r="I139" s="26" t="s">
        <v>39</v>
      </c>
      <c r="J139" s="26" t="s">
        <v>39</v>
      </c>
      <c r="K139" s="26" t="s">
        <v>39</v>
      </c>
      <c r="L139" s="26" t="s">
        <v>39</v>
      </c>
      <c r="M139" s="26" t="s">
        <v>39</v>
      </c>
      <c r="N139" s="26" t="s">
        <v>39</v>
      </c>
      <c r="O139" s="26" t="s">
        <v>39</v>
      </c>
      <c r="P139" s="26" t="s">
        <v>39</v>
      </c>
    </row>
    <row r="140" spans="3:16" x14ac:dyDescent="0.2">
      <c r="C140" s="30"/>
    </row>
    <row r="141" spans="3:16" x14ac:dyDescent="0.2">
      <c r="C141" s="32" t="s">
        <v>251</v>
      </c>
    </row>
    <row r="142" spans="3:16" x14ac:dyDescent="0.2">
      <c r="C142" s="30" t="s">
        <v>252</v>
      </c>
      <c r="D142" s="20" t="s">
        <v>253</v>
      </c>
      <c r="E142" s="2">
        <v>13606</v>
      </c>
      <c r="F142" s="2">
        <v>400</v>
      </c>
      <c r="G142" s="2">
        <v>941</v>
      </c>
      <c r="H142" s="2">
        <v>645</v>
      </c>
      <c r="I142" s="2">
        <v>851.02</v>
      </c>
      <c r="J142" s="2">
        <v>0</v>
      </c>
      <c r="K142" s="2">
        <v>16443.02</v>
      </c>
      <c r="L142" s="2">
        <v>2090</v>
      </c>
      <c r="M142" s="2">
        <v>1564.68</v>
      </c>
      <c r="N142" s="2">
        <v>6854.34</v>
      </c>
      <c r="O142" s="2">
        <v>10509.02</v>
      </c>
      <c r="P142" s="2">
        <v>5934</v>
      </c>
    </row>
    <row r="143" spans="3:16" x14ac:dyDescent="0.2">
      <c r="C143" s="30" t="s">
        <v>254</v>
      </c>
      <c r="D143" s="20" t="s">
        <v>255</v>
      </c>
      <c r="E143" s="2">
        <v>11669</v>
      </c>
      <c r="F143" s="2">
        <v>200</v>
      </c>
      <c r="G143" s="2">
        <v>788</v>
      </c>
      <c r="H143" s="2">
        <v>468</v>
      </c>
      <c r="I143" s="2">
        <v>708.5</v>
      </c>
      <c r="J143" s="2">
        <v>1847.61</v>
      </c>
      <c r="K143" s="2">
        <v>15681.11</v>
      </c>
      <c r="L143" s="2">
        <v>1795.53</v>
      </c>
      <c r="M143" s="2">
        <v>1341.96</v>
      </c>
      <c r="N143" s="2">
        <v>5716.1200000000008</v>
      </c>
      <c r="O143" s="2">
        <v>8853.61</v>
      </c>
      <c r="P143" s="2">
        <v>6827.5</v>
      </c>
    </row>
    <row r="144" spans="3:16" x14ac:dyDescent="0.2">
      <c r="C144" s="30" t="s">
        <v>256</v>
      </c>
      <c r="D144" s="20" t="s">
        <v>257</v>
      </c>
      <c r="E144" s="2">
        <v>11669</v>
      </c>
      <c r="F144" s="2">
        <v>0</v>
      </c>
      <c r="G144" s="2">
        <v>788</v>
      </c>
      <c r="H144" s="2">
        <v>468</v>
      </c>
      <c r="I144" s="2">
        <v>566.79999999999995</v>
      </c>
      <c r="J144" s="2">
        <v>0</v>
      </c>
      <c r="K144" s="2">
        <v>13491.8</v>
      </c>
      <c r="L144" s="2">
        <v>1459.66</v>
      </c>
      <c r="M144" s="2">
        <v>1341.96</v>
      </c>
      <c r="N144" s="2">
        <v>5001.68</v>
      </c>
      <c r="O144" s="2">
        <v>7803.3</v>
      </c>
      <c r="P144" s="2">
        <v>5688.5</v>
      </c>
    </row>
    <row r="145" spans="1:16" x14ac:dyDescent="0.2">
      <c r="C145" s="30" t="s">
        <v>258</v>
      </c>
      <c r="D145" s="20" t="s">
        <v>259</v>
      </c>
      <c r="E145" s="2">
        <v>11669</v>
      </c>
      <c r="F145" s="2">
        <v>400</v>
      </c>
      <c r="G145" s="2">
        <v>788</v>
      </c>
      <c r="H145" s="2">
        <v>468</v>
      </c>
      <c r="I145" s="2">
        <v>283.39999999999998</v>
      </c>
      <c r="J145" s="2">
        <v>680.7</v>
      </c>
      <c r="K145" s="2">
        <v>14289.1</v>
      </c>
      <c r="L145" s="2">
        <v>1557.27</v>
      </c>
      <c r="M145" s="2">
        <v>1341.94</v>
      </c>
      <c r="N145" s="2">
        <v>6659.3899999999994</v>
      </c>
      <c r="O145" s="2">
        <v>9558.5999999999985</v>
      </c>
      <c r="P145" s="2">
        <v>4730.5</v>
      </c>
    </row>
    <row r="146" spans="1:16" x14ac:dyDescent="0.2">
      <c r="C146" s="30" t="s">
        <v>260</v>
      </c>
      <c r="D146" s="20" t="s">
        <v>261</v>
      </c>
      <c r="E146" s="2">
        <v>11669</v>
      </c>
      <c r="F146" s="2">
        <v>400</v>
      </c>
      <c r="G146" s="2">
        <v>788</v>
      </c>
      <c r="H146" s="2">
        <v>468</v>
      </c>
      <c r="I146" s="2">
        <v>141.69999999999999</v>
      </c>
      <c r="J146" s="2">
        <v>388.97</v>
      </c>
      <c r="K146" s="2">
        <v>13855.67</v>
      </c>
      <c r="L146" s="2">
        <v>1495.85</v>
      </c>
      <c r="M146" s="2">
        <v>1341.94</v>
      </c>
      <c r="N146" s="2">
        <v>5326.880000000001</v>
      </c>
      <c r="O146" s="2">
        <v>8164.670000000001</v>
      </c>
      <c r="P146" s="2">
        <v>5691</v>
      </c>
    </row>
    <row r="147" spans="1:16" x14ac:dyDescent="0.2">
      <c r="C147" s="30" t="s">
        <v>262</v>
      </c>
      <c r="D147" s="20" t="s">
        <v>263</v>
      </c>
      <c r="E147" s="2">
        <v>11669</v>
      </c>
      <c r="F147" s="2">
        <v>0</v>
      </c>
      <c r="G147" s="2">
        <v>788</v>
      </c>
      <c r="H147" s="2">
        <v>468</v>
      </c>
      <c r="I147" s="2">
        <v>0</v>
      </c>
      <c r="J147" s="2">
        <v>0</v>
      </c>
      <c r="K147" s="2">
        <v>12925</v>
      </c>
      <c r="L147" s="2">
        <v>1348.24</v>
      </c>
      <c r="M147" s="2">
        <v>1341.96</v>
      </c>
      <c r="N147" s="2">
        <v>6094.7999999999993</v>
      </c>
      <c r="O147" s="2">
        <v>8785</v>
      </c>
      <c r="P147" s="2">
        <v>4140</v>
      </c>
    </row>
    <row r="148" spans="1:16" s="26" customFormat="1" x14ac:dyDescent="0.2">
      <c r="C148" s="31"/>
      <c r="E148" s="26" t="s">
        <v>39</v>
      </c>
      <c r="F148" s="26" t="s">
        <v>39</v>
      </c>
      <c r="G148" s="26" t="s">
        <v>39</v>
      </c>
      <c r="H148" s="26" t="s">
        <v>39</v>
      </c>
      <c r="I148" s="26" t="s">
        <v>39</v>
      </c>
      <c r="J148" s="26" t="s">
        <v>39</v>
      </c>
      <c r="K148" s="26" t="s">
        <v>39</v>
      </c>
      <c r="L148" s="26" t="s">
        <v>39</v>
      </c>
      <c r="M148" s="26" t="s">
        <v>39</v>
      </c>
      <c r="N148" s="26" t="s">
        <v>39</v>
      </c>
      <c r="O148" s="26" t="s">
        <v>39</v>
      </c>
      <c r="P148" s="26" t="s">
        <v>39</v>
      </c>
    </row>
    <row r="149" spans="1:16" x14ac:dyDescent="0.2">
      <c r="C149" s="30"/>
    </row>
    <row r="150" spans="1:16" x14ac:dyDescent="0.2">
      <c r="C150" s="32" t="s">
        <v>264</v>
      </c>
    </row>
    <row r="151" spans="1:16" x14ac:dyDescent="0.2">
      <c r="C151" s="30" t="s">
        <v>265</v>
      </c>
      <c r="D151" s="20" t="s">
        <v>266</v>
      </c>
      <c r="E151" s="13">
        <v>13606</v>
      </c>
      <c r="F151" s="2">
        <v>200</v>
      </c>
      <c r="G151" s="2">
        <v>941</v>
      </c>
      <c r="H151" s="2">
        <v>645</v>
      </c>
      <c r="I151" s="2">
        <v>425.1</v>
      </c>
      <c r="J151" s="2">
        <v>453.53</v>
      </c>
      <c r="K151" s="2">
        <v>16270.630000000001</v>
      </c>
      <c r="L151" s="2">
        <v>2004.74</v>
      </c>
      <c r="M151" s="2">
        <v>1564.68</v>
      </c>
      <c r="N151" s="2">
        <v>6145.7100000000009</v>
      </c>
      <c r="O151" s="2">
        <v>9715.130000000001</v>
      </c>
      <c r="P151" s="2">
        <v>6555.5</v>
      </c>
    </row>
    <row r="152" spans="1:16" x14ac:dyDescent="0.2">
      <c r="C152" s="30" t="s">
        <v>267</v>
      </c>
      <c r="D152" s="20" t="s">
        <v>268</v>
      </c>
      <c r="E152" s="13">
        <v>11669</v>
      </c>
      <c r="F152" s="2">
        <v>400</v>
      </c>
      <c r="G152" s="2">
        <v>788</v>
      </c>
      <c r="H152" s="2">
        <v>468</v>
      </c>
      <c r="I152" s="2">
        <v>283.39999999999998</v>
      </c>
      <c r="J152" s="2">
        <v>1555.98</v>
      </c>
      <c r="K152" s="2">
        <v>15164.38</v>
      </c>
      <c r="L152" s="2">
        <v>1726.7</v>
      </c>
      <c r="M152" s="2">
        <v>1341.94</v>
      </c>
      <c r="N152" s="2">
        <v>7688.739999999998</v>
      </c>
      <c r="O152" s="2">
        <v>10757.379999999997</v>
      </c>
      <c r="P152" s="2">
        <v>4407</v>
      </c>
    </row>
    <row r="153" spans="1:16" s="26" customFormat="1" x14ac:dyDescent="0.2">
      <c r="C153" s="31"/>
      <c r="E153" s="26" t="s">
        <v>39</v>
      </c>
      <c r="F153" s="26" t="s">
        <v>39</v>
      </c>
      <c r="G153" s="26" t="s">
        <v>39</v>
      </c>
      <c r="H153" s="26" t="s">
        <v>39</v>
      </c>
      <c r="I153" s="26" t="s">
        <v>39</v>
      </c>
      <c r="J153" s="26" t="s">
        <v>39</v>
      </c>
      <c r="K153" s="26" t="s">
        <v>39</v>
      </c>
      <c r="L153" s="26" t="s">
        <v>39</v>
      </c>
      <c r="M153" s="26" t="s">
        <v>39</v>
      </c>
      <c r="N153" s="26" t="s">
        <v>39</v>
      </c>
      <c r="O153" s="26" t="s">
        <v>39</v>
      </c>
      <c r="P153" s="26" t="s">
        <v>39</v>
      </c>
    </row>
    <row r="154" spans="1:16" x14ac:dyDescent="0.2">
      <c r="C154" s="30"/>
    </row>
    <row r="155" spans="1:16" x14ac:dyDescent="0.2">
      <c r="C155" s="32" t="s">
        <v>269</v>
      </c>
    </row>
    <row r="156" spans="1:16" x14ac:dyDescent="0.2">
      <c r="A156" s="4">
        <f>+C156-B156:B156</f>
        <v>0</v>
      </c>
      <c r="B156" s="4" t="s">
        <v>528</v>
      </c>
      <c r="C156" s="30" t="s">
        <v>528</v>
      </c>
      <c r="D156" s="20" t="s">
        <v>529</v>
      </c>
      <c r="E156" s="2">
        <v>11279</v>
      </c>
      <c r="F156" s="2">
        <v>0</v>
      </c>
      <c r="G156" s="2">
        <v>737</v>
      </c>
      <c r="H156" s="2">
        <v>455</v>
      </c>
      <c r="I156" s="2">
        <v>708.5</v>
      </c>
      <c r="J156" s="2">
        <v>751.94</v>
      </c>
      <c r="K156" s="2">
        <v>13931.44</v>
      </c>
      <c r="L156" s="2">
        <v>1473.71</v>
      </c>
      <c r="M156" s="2">
        <v>1297.0999999999999</v>
      </c>
      <c r="N156" s="2">
        <v>4062.130000000001</v>
      </c>
      <c r="O156" s="2">
        <v>6832.9400000000005</v>
      </c>
      <c r="P156" s="2">
        <v>7098.5</v>
      </c>
    </row>
    <row r="157" spans="1:16" x14ac:dyDescent="0.2">
      <c r="A157" s="4">
        <f t="shared" ref="A157:A200" si="0">+C157-B157:B157</f>
        <v>0</v>
      </c>
      <c r="B157" s="4" t="s">
        <v>270</v>
      </c>
      <c r="C157" s="30" t="s">
        <v>270</v>
      </c>
      <c r="D157" s="20" t="s">
        <v>271</v>
      </c>
      <c r="E157" s="2">
        <v>13125</v>
      </c>
      <c r="F157" s="2">
        <v>200</v>
      </c>
      <c r="G157" s="2">
        <v>903</v>
      </c>
      <c r="H157" s="2">
        <v>549</v>
      </c>
      <c r="I157" s="2">
        <v>708.5</v>
      </c>
      <c r="J157" s="2">
        <v>1312.5</v>
      </c>
      <c r="K157" s="2">
        <v>16798</v>
      </c>
      <c r="L157" s="2">
        <v>2075.61</v>
      </c>
      <c r="M157" s="2">
        <v>1509.38</v>
      </c>
      <c r="N157" s="2">
        <v>10160.01</v>
      </c>
      <c r="O157" s="2">
        <v>13745</v>
      </c>
      <c r="P157" s="2">
        <v>3053</v>
      </c>
    </row>
    <row r="158" spans="1:16" x14ac:dyDescent="0.2">
      <c r="A158" s="4">
        <f t="shared" si="0"/>
        <v>0</v>
      </c>
      <c r="B158" s="4" t="s">
        <v>272</v>
      </c>
      <c r="C158" s="30" t="s">
        <v>272</v>
      </c>
      <c r="D158" s="20" t="s">
        <v>273</v>
      </c>
      <c r="E158" s="2">
        <v>13125</v>
      </c>
      <c r="F158" s="2">
        <v>200</v>
      </c>
      <c r="G158" s="2">
        <v>903</v>
      </c>
      <c r="H158" s="2">
        <v>549</v>
      </c>
      <c r="I158" s="2">
        <v>566.79999999999995</v>
      </c>
      <c r="J158" s="2">
        <v>437.5</v>
      </c>
      <c r="K158" s="2">
        <v>15781.3</v>
      </c>
      <c r="L158" s="2">
        <v>1901.96</v>
      </c>
      <c r="M158" s="2">
        <v>1509.38</v>
      </c>
      <c r="N158" s="2">
        <v>7616.9599999999991</v>
      </c>
      <c r="O158" s="2">
        <v>11028.3</v>
      </c>
      <c r="P158" s="2">
        <v>4753</v>
      </c>
    </row>
    <row r="159" spans="1:16" x14ac:dyDescent="0.2">
      <c r="A159" s="4">
        <f t="shared" si="0"/>
        <v>0</v>
      </c>
      <c r="B159" s="4" t="s">
        <v>274</v>
      </c>
      <c r="C159" s="30" t="s">
        <v>274</v>
      </c>
      <c r="D159" s="20" t="s">
        <v>275</v>
      </c>
      <c r="E159" s="2">
        <v>12658</v>
      </c>
      <c r="F159" s="2">
        <v>200</v>
      </c>
      <c r="G159" s="2">
        <v>915</v>
      </c>
      <c r="H159" s="2">
        <v>616</v>
      </c>
      <c r="I159" s="2">
        <v>566.79999999999995</v>
      </c>
      <c r="J159" s="2">
        <v>843.86</v>
      </c>
      <c r="K159" s="2">
        <v>15799.66</v>
      </c>
      <c r="L159" s="2">
        <v>1772.34</v>
      </c>
      <c r="M159" s="2">
        <v>1455.66</v>
      </c>
      <c r="N159" s="2">
        <v>598.65999999999985</v>
      </c>
      <c r="O159" s="2">
        <v>3826.66</v>
      </c>
      <c r="P159" s="2">
        <v>11973</v>
      </c>
    </row>
    <row r="160" spans="1:16" x14ac:dyDescent="0.2">
      <c r="A160" s="4">
        <f t="shared" si="0"/>
        <v>0</v>
      </c>
      <c r="B160" s="4" t="s">
        <v>276</v>
      </c>
      <c r="C160" s="30" t="s">
        <v>276</v>
      </c>
      <c r="D160" s="20" t="s">
        <v>277</v>
      </c>
      <c r="E160" s="2">
        <v>12038</v>
      </c>
      <c r="F160" s="2">
        <v>0</v>
      </c>
      <c r="G160" s="2">
        <v>802</v>
      </c>
      <c r="H160" s="2">
        <v>482</v>
      </c>
      <c r="I160" s="2">
        <v>566.79999999999995</v>
      </c>
      <c r="J160" s="2">
        <v>1203.81</v>
      </c>
      <c r="K160" s="2">
        <v>15092.609999999999</v>
      </c>
      <c r="L160" s="2">
        <v>1709.04</v>
      </c>
      <c r="M160" s="2">
        <v>1384.38</v>
      </c>
      <c r="N160" s="2">
        <v>8394.6899999999987</v>
      </c>
      <c r="O160" s="2">
        <v>11488.109999999999</v>
      </c>
      <c r="P160" s="2">
        <v>3604.5</v>
      </c>
    </row>
    <row r="161" spans="1:16" x14ac:dyDescent="0.2">
      <c r="A161" s="4">
        <f t="shared" si="0"/>
        <v>0</v>
      </c>
      <c r="B161" s="4" t="s">
        <v>278</v>
      </c>
      <c r="C161" s="30" t="s">
        <v>278</v>
      </c>
      <c r="D161" s="20" t="s">
        <v>279</v>
      </c>
      <c r="E161" s="2">
        <v>13125</v>
      </c>
      <c r="F161" s="2">
        <v>200</v>
      </c>
      <c r="G161" s="2">
        <v>903</v>
      </c>
      <c r="H161" s="2">
        <v>549</v>
      </c>
      <c r="I161" s="2">
        <v>566.79999999999995</v>
      </c>
      <c r="J161" s="2">
        <v>1312.5</v>
      </c>
      <c r="K161" s="2">
        <v>16656.3</v>
      </c>
      <c r="L161" s="2">
        <v>2043.92</v>
      </c>
      <c r="M161" s="2">
        <v>1509.38</v>
      </c>
      <c r="N161" s="2">
        <v>8579</v>
      </c>
      <c r="O161" s="2">
        <v>12132.3</v>
      </c>
      <c r="P161" s="2">
        <v>4524</v>
      </c>
    </row>
    <row r="162" spans="1:16" x14ac:dyDescent="0.2">
      <c r="A162" s="4">
        <f t="shared" si="0"/>
        <v>0</v>
      </c>
      <c r="B162" s="4" t="s">
        <v>280</v>
      </c>
      <c r="C162" s="30" t="s">
        <v>280</v>
      </c>
      <c r="D162" s="20" t="s">
        <v>281</v>
      </c>
      <c r="E162" s="2">
        <v>12658</v>
      </c>
      <c r="F162" s="2">
        <v>0</v>
      </c>
      <c r="G162" s="2">
        <v>915</v>
      </c>
      <c r="H162" s="2">
        <v>616</v>
      </c>
      <c r="I162" s="2">
        <v>566.79999999999995</v>
      </c>
      <c r="J162" s="2">
        <v>421.93</v>
      </c>
      <c r="K162" s="2">
        <v>15177.73</v>
      </c>
      <c r="L162" s="2">
        <v>1747.26</v>
      </c>
      <c r="M162" s="2">
        <v>1455.66</v>
      </c>
      <c r="N162" s="2">
        <v>7557.3099999999995</v>
      </c>
      <c r="O162" s="2">
        <v>10760.23</v>
      </c>
      <c r="P162" s="2">
        <v>4417.5</v>
      </c>
    </row>
    <row r="163" spans="1:16" x14ac:dyDescent="0.2">
      <c r="A163" s="4">
        <f t="shared" si="0"/>
        <v>0</v>
      </c>
      <c r="B163" s="4" t="s">
        <v>282</v>
      </c>
      <c r="C163" s="30" t="s">
        <v>282</v>
      </c>
      <c r="D163" s="20" t="s">
        <v>283</v>
      </c>
      <c r="E163" s="2">
        <v>13125</v>
      </c>
      <c r="F163" s="2">
        <v>200</v>
      </c>
      <c r="G163" s="2">
        <v>903</v>
      </c>
      <c r="H163" s="2">
        <v>549</v>
      </c>
      <c r="I163" s="2">
        <v>566.79999999999995</v>
      </c>
      <c r="J163" s="2">
        <v>0</v>
      </c>
      <c r="K163" s="2">
        <v>15343.8</v>
      </c>
      <c r="L163" s="2">
        <v>1855.24</v>
      </c>
      <c r="M163" s="2">
        <v>1509.38</v>
      </c>
      <c r="N163" s="2">
        <v>6744.18</v>
      </c>
      <c r="O163" s="2">
        <v>10108.799999999999</v>
      </c>
      <c r="P163" s="2">
        <v>5235</v>
      </c>
    </row>
    <row r="164" spans="1:16" x14ac:dyDescent="0.2">
      <c r="A164" s="4">
        <f t="shared" si="0"/>
        <v>0</v>
      </c>
      <c r="B164" s="4" t="s">
        <v>284</v>
      </c>
      <c r="C164" s="30" t="s">
        <v>284</v>
      </c>
      <c r="D164" s="20" t="s">
        <v>285</v>
      </c>
      <c r="E164" s="2">
        <v>11279</v>
      </c>
      <c r="F164" s="2">
        <v>200</v>
      </c>
      <c r="G164" s="2">
        <v>737</v>
      </c>
      <c r="H164" s="2">
        <v>455</v>
      </c>
      <c r="I164" s="2">
        <v>425.1</v>
      </c>
      <c r="J164" s="2">
        <v>1362.89</v>
      </c>
      <c r="K164" s="2">
        <v>14458.99</v>
      </c>
      <c r="L164" s="2">
        <v>1571.19</v>
      </c>
      <c r="M164" s="2">
        <v>1297.0999999999999</v>
      </c>
      <c r="N164" s="13">
        <v>162.70000000000073</v>
      </c>
      <c r="O164" s="13">
        <v>3030.9900000000007</v>
      </c>
      <c r="P164" s="2">
        <v>11428</v>
      </c>
    </row>
    <row r="165" spans="1:16" x14ac:dyDescent="0.2">
      <c r="A165" s="4">
        <f t="shared" si="0"/>
        <v>0</v>
      </c>
      <c r="B165" s="4" t="s">
        <v>286</v>
      </c>
      <c r="C165" s="30" t="s">
        <v>286</v>
      </c>
      <c r="D165" s="20" t="s">
        <v>287</v>
      </c>
      <c r="E165" s="2">
        <v>9494</v>
      </c>
      <c r="F165" s="2">
        <v>200</v>
      </c>
      <c r="G165" s="2">
        <v>687</v>
      </c>
      <c r="H165" s="2">
        <v>462</v>
      </c>
      <c r="I165" s="2">
        <v>425.1</v>
      </c>
      <c r="J165" s="2">
        <v>0</v>
      </c>
      <c r="K165" s="2">
        <v>11268.1</v>
      </c>
      <c r="L165" s="2">
        <v>1043.26</v>
      </c>
      <c r="M165" s="2">
        <v>1091.76</v>
      </c>
      <c r="N165" s="13">
        <v>3692.58</v>
      </c>
      <c r="O165" s="13">
        <v>5827.6</v>
      </c>
      <c r="P165" s="2">
        <v>5440.5</v>
      </c>
    </row>
    <row r="166" spans="1:16" x14ac:dyDescent="0.2">
      <c r="A166" s="4">
        <f t="shared" si="0"/>
        <v>0</v>
      </c>
      <c r="B166" s="4" t="s">
        <v>288</v>
      </c>
      <c r="C166" s="30" t="s">
        <v>288</v>
      </c>
      <c r="D166" s="20" t="s">
        <v>289</v>
      </c>
      <c r="E166" s="2">
        <v>13125</v>
      </c>
      <c r="F166" s="2">
        <v>400</v>
      </c>
      <c r="G166" s="2">
        <v>903</v>
      </c>
      <c r="H166" s="2">
        <v>549</v>
      </c>
      <c r="I166" s="2">
        <v>425.1</v>
      </c>
      <c r="J166" s="2">
        <v>1312.5</v>
      </c>
      <c r="K166" s="2">
        <v>16714.599999999999</v>
      </c>
      <c r="L166" s="2">
        <v>2057.8000000000002</v>
      </c>
      <c r="M166" s="2">
        <v>1509.38</v>
      </c>
      <c r="N166" s="13">
        <v>3951.9199999999983</v>
      </c>
      <c r="O166" s="13">
        <v>7519.0999999999985</v>
      </c>
      <c r="P166" s="2">
        <v>9195.5</v>
      </c>
    </row>
    <row r="167" spans="1:16" x14ac:dyDescent="0.2">
      <c r="A167" s="4">
        <f t="shared" si="0"/>
        <v>0</v>
      </c>
      <c r="B167" s="4" t="s">
        <v>290</v>
      </c>
      <c r="C167" s="30" t="s">
        <v>290</v>
      </c>
      <c r="D167" s="20" t="s">
        <v>291</v>
      </c>
      <c r="E167" s="2">
        <v>7667</v>
      </c>
      <c r="F167" s="2">
        <v>200</v>
      </c>
      <c r="G167" s="2">
        <v>547</v>
      </c>
      <c r="H167" s="2">
        <v>340</v>
      </c>
      <c r="I167" s="2">
        <v>425.1</v>
      </c>
      <c r="J167" s="2">
        <v>0</v>
      </c>
      <c r="K167" s="2">
        <v>9179.1</v>
      </c>
      <c r="L167" s="2">
        <v>726.99</v>
      </c>
      <c r="M167" s="2">
        <v>881.64</v>
      </c>
      <c r="N167" s="13">
        <v>11.970000000000255</v>
      </c>
      <c r="O167" s="13">
        <v>1620.6000000000004</v>
      </c>
      <c r="P167" s="2">
        <v>7558.5</v>
      </c>
    </row>
    <row r="168" spans="1:16" x14ac:dyDescent="0.2">
      <c r="A168" s="4">
        <f t="shared" si="0"/>
        <v>0</v>
      </c>
      <c r="B168" s="4" t="s">
        <v>292</v>
      </c>
      <c r="C168" s="30" t="s">
        <v>292</v>
      </c>
      <c r="D168" s="20" t="s">
        <v>293</v>
      </c>
      <c r="E168" s="2">
        <v>13125</v>
      </c>
      <c r="F168" s="2">
        <v>0</v>
      </c>
      <c r="G168" s="2">
        <v>903</v>
      </c>
      <c r="H168" s="2">
        <v>549</v>
      </c>
      <c r="I168" s="2">
        <v>425.1</v>
      </c>
      <c r="J168" s="2">
        <v>875</v>
      </c>
      <c r="K168" s="2">
        <v>15877.1</v>
      </c>
      <c r="L168" s="2">
        <v>1852.82</v>
      </c>
      <c r="M168" s="2">
        <v>1509.38</v>
      </c>
      <c r="N168" s="13">
        <v>8496.4000000000015</v>
      </c>
      <c r="O168" s="13">
        <v>11858.600000000002</v>
      </c>
      <c r="P168" s="2">
        <v>4018.5</v>
      </c>
    </row>
    <row r="169" spans="1:16" x14ac:dyDescent="0.2">
      <c r="A169" s="4">
        <f t="shared" si="0"/>
        <v>0</v>
      </c>
      <c r="B169" s="4" t="s">
        <v>554</v>
      </c>
      <c r="C169" s="30" t="s">
        <v>554</v>
      </c>
      <c r="D169" s="20" t="s">
        <v>555</v>
      </c>
      <c r="E169" s="2">
        <v>13125</v>
      </c>
      <c r="F169" s="2">
        <v>0</v>
      </c>
      <c r="G169" s="2">
        <v>0</v>
      </c>
      <c r="H169" s="2">
        <v>0</v>
      </c>
      <c r="I169" s="2">
        <v>0</v>
      </c>
      <c r="J169" s="2">
        <v>51462.11</v>
      </c>
      <c r="K169" s="2">
        <v>64587.11</v>
      </c>
      <c r="L169" s="2">
        <v>0</v>
      </c>
      <c r="M169" s="2">
        <v>0</v>
      </c>
      <c r="N169" s="13">
        <v>13125.11</v>
      </c>
      <c r="O169" s="13">
        <v>13125.11</v>
      </c>
      <c r="P169" s="2">
        <v>51462</v>
      </c>
    </row>
    <row r="170" spans="1:16" x14ac:dyDescent="0.2">
      <c r="A170" s="4">
        <f t="shared" si="0"/>
        <v>0</v>
      </c>
      <c r="B170" s="4" t="s">
        <v>294</v>
      </c>
      <c r="C170" s="30" t="s">
        <v>294</v>
      </c>
      <c r="D170" s="20" t="s">
        <v>295</v>
      </c>
      <c r="E170" s="2">
        <v>13125</v>
      </c>
      <c r="F170" s="2">
        <v>400</v>
      </c>
      <c r="G170" s="2">
        <v>903</v>
      </c>
      <c r="H170" s="2">
        <v>549</v>
      </c>
      <c r="I170" s="2">
        <v>425.1</v>
      </c>
      <c r="J170" s="2">
        <v>437.5</v>
      </c>
      <c r="K170" s="2">
        <v>15839.6</v>
      </c>
      <c r="L170" s="2">
        <v>1914.41</v>
      </c>
      <c r="M170" s="2">
        <v>1509.38</v>
      </c>
      <c r="N170" s="13">
        <v>6143.3100000000013</v>
      </c>
      <c r="O170" s="13">
        <v>9567.1000000000022</v>
      </c>
      <c r="P170" s="2">
        <v>6272.5</v>
      </c>
    </row>
    <row r="171" spans="1:16" x14ac:dyDescent="0.2">
      <c r="A171" s="4">
        <f t="shared" si="0"/>
        <v>0</v>
      </c>
      <c r="B171" s="4" t="s">
        <v>296</v>
      </c>
      <c r="C171" s="30" t="s">
        <v>296</v>
      </c>
      <c r="D171" s="20" t="s">
        <v>297</v>
      </c>
      <c r="E171" s="2">
        <v>13656</v>
      </c>
      <c r="F171" s="2">
        <v>200</v>
      </c>
      <c r="G171" s="2">
        <v>1016</v>
      </c>
      <c r="H171" s="2">
        <v>684</v>
      </c>
      <c r="I171" s="2">
        <v>425.1</v>
      </c>
      <c r="J171" s="2">
        <v>455.2</v>
      </c>
      <c r="K171" s="2">
        <v>16436.3</v>
      </c>
      <c r="L171" s="2">
        <v>2039.84</v>
      </c>
      <c r="M171" s="2">
        <v>1570.44</v>
      </c>
      <c r="N171" s="13">
        <v>7116.02</v>
      </c>
      <c r="O171" s="13">
        <v>10726.3</v>
      </c>
      <c r="P171" s="2">
        <v>5710</v>
      </c>
    </row>
    <row r="172" spans="1:16" x14ac:dyDescent="0.2">
      <c r="A172" s="4">
        <f t="shared" si="0"/>
        <v>0</v>
      </c>
      <c r="B172" s="4" t="s">
        <v>298</v>
      </c>
      <c r="C172" s="30" t="s">
        <v>298</v>
      </c>
      <c r="D172" s="20" t="s">
        <v>299</v>
      </c>
      <c r="E172" s="2">
        <v>13656</v>
      </c>
      <c r="F172" s="2">
        <v>0</v>
      </c>
      <c r="G172" s="2">
        <v>1016</v>
      </c>
      <c r="H172" s="2">
        <v>684</v>
      </c>
      <c r="I172" s="2">
        <v>283.39999999999998</v>
      </c>
      <c r="J172" s="2">
        <v>1365.6</v>
      </c>
      <c r="K172" s="2">
        <v>17005</v>
      </c>
      <c r="L172" s="2">
        <v>2118.34</v>
      </c>
      <c r="M172" s="2">
        <v>1570.44</v>
      </c>
      <c r="N172" s="13">
        <v>6587.2199999999993</v>
      </c>
      <c r="O172" s="13">
        <v>10276</v>
      </c>
      <c r="P172" s="2">
        <v>6729</v>
      </c>
    </row>
    <row r="173" spans="1:16" x14ac:dyDescent="0.2">
      <c r="A173" s="4">
        <f t="shared" si="0"/>
        <v>0</v>
      </c>
      <c r="B173" s="4" t="s">
        <v>510</v>
      </c>
      <c r="C173" s="30" t="s">
        <v>510</v>
      </c>
      <c r="D173" s="20" t="s">
        <v>511</v>
      </c>
      <c r="E173" s="2">
        <v>13656</v>
      </c>
      <c r="F173" s="2">
        <v>0</v>
      </c>
      <c r="G173" s="2">
        <v>903</v>
      </c>
      <c r="H173" s="2">
        <v>549</v>
      </c>
      <c r="I173" s="2">
        <v>283.39999999999998</v>
      </c>
      <c r="J173" s="2">
        <v>437.5</v>
      </c>
      <c r="K173" s="2">
        <v>15828.9</v>
      </c>
      <c r="L173" s="2">
        <v>1798.7</v>
      </c>
      <c r="M173" s="2">
        <v>1509.38</v>
      </c>
      <c r="N173" s="13">
        <v>3968.8199999999997</v>
      </c>
      <c r="O173" s="13">
        <v>7276.9</v>
      </c>
      <c r="P173" s="2">
        <v>8552</v>
      </c>
    </row>
    <row r="174" spans="1:16" x14ac:dyDescent="0.2">
      <c r="A174" s="4">
        <f t="shared" si="0"/>
        <v>0</v>
      </c>
      <c r="B174" s="4" t="s">
        <v>300</v>
      </c>
      <c r="C174" s="30" t="s">
        <v>300</v>
      </c>
      <c r="D174" s="20" t="s">
        <v>301</v>
      </c>
      <c r="E174" s="2">
        <v>13656</v>
      </c>
      <c r="F174" s="2">
        <v>200</v>
      </c>
      <c r="G174" s="2">
        <v>1016</v>
      </c>
      <c r="H174" s="2">
        <v>684</v>
      </c>
      <c r="I174" s="2">
        <v>283.39999999999998</v>
      </c>
      <c r="J174" s="2">
        <v>0</v>
      </c>
      <c r="K174" s="2">
        <v>15839.4</v>
      </c>
      <c r="L174" s="2">
        <v>1961.1</v>
      </c>
      <c r="M174" s="2">
        <v>1570.44</v>
      </c>
      <c r="N174" s="13">
        <v>8146.8600000000006</v>
      </c>
      <c r="O174" s="13">
        <v>11678.400000000001</v>
      </c>
      <c r="P174" s="2">
        <v>4161</v>
      </c>
    </row>
    <row r="175" spans="1:16" x14ac:dyDescent="0.2">
      <c r="A175" s="4">
        <f t="shared" si="0"/>
        <v>0</v>
      </c>
      <c r="B175" s="4" t="s">
        <v>302</v>
      </c>
      <c r="C175" s="30" t="s">
        <v>302</v>
      </c>
      <c r="D175" s="20" t="s">
        <v>303</v>
      </c>
      <c r="E175" s="2">
        <v>13656</v>
      </c>
      <c r="F175" s="2">
        <v>200</v>
      </c>
      <c r="G175" s="2">
        <v>1016</v>
      </c>
      <c r="H175" s="2">
        <v>684</v>
      </c>
      <c r="I175" s="2">
        <v>283.39999999999998</v>
      </c>
      <c r="J175" s="2">
        <v>455.2</v>
      </c>
      <c r="K175" s="2">
        <v>16294.6</v>
      </c>
      <c r="L175" s="2">
        <v>1979.19</v>
      </c>
      <c r="M175" s="2">
        <v>1570.44</v>
      </c>
      <c r="N175" s="13">
        <v>8952.4700000000012</v>
      </c>
      <c r="O175" s="13">
        <v>12502.100000000002</v>
      </c>
      <c r="P175" s="2">
        <v>3792.5</v>
      </c>
    </row>
    <row r="176" spans="1:16" x14ac:dyDescent="0.2">
      <c r="A176" s="4">
        <f t="shared" si="0"/>
        <v>0</v>
      </c>
      <c r="B176" s="4" t="s">
        <v>304</v>
      </c>
      <c r="C176" s="30" t="s">
        <v>304</v>
      </c>
      <c r="D176" s="20" t="s">
        <v>305</v>
      </c>
      <c r="E176" s="2">
        <v>13656</v>
      </c>
      <c r="F176" s="2">
        <v>0</v>
      </c>
      <c r="G176" s="2">
        <v>1016</v>
      </c>
      <c r="H176" s="2">
        <v>684</v>
      </c>
      <c r="I176" s="2">
        <v>283.39999999999998</v>
      </c>
      <c r="J176" s="2">
        <v>910.4</v>
      </c>
      <c r="K176" s="2">
        <v>16549.8</v>
      </c>
      <c r="L176" s="2">
        <v>2005.99</v>
      </c>
      <c r="M176" s="2">
        <v>1570.44</v>
      </c>
      <c r="N176" s="13">
        <v>5165.369999999999</v>
      </c>
      <c r="O176" s="13">
        <v>8741.7999999999993</v>
      </c>
      <c r="P176" s="2">
        <v>7808</v>
      </c>
    </row>
    <row r="177" spans="1:16" x14ac:dyDescent="0.2">
      <c r="A177" s="4">
        <f t="shared" si="0"/>
        <v>0</v>
      </c>
      <c r="B177" s="4" t="s">
        <v>306</v>
      </c>
      <c r="C177" s="30" t="s">
        <v>306</v>
      </c>
      <c r="D177" s="20" t="s">
        <v>307</v>
      </c>
      <c r="E177" s="2">
        <v>13656</v>
      </c>
      <c r="F177" s="2">
        <v>200</v>
      </c>
      <c r="G177" s="2">
        <v>1016</v>
      </c>
      <c r="H177" s="2">
        <v>684</v>
      </c>
      <c r="I177" s="2">
        <v>283.39999999999998</v>
      </c>
      <c r="J177" s="2">
        <v>455.2</v>
      </c>
      <c r="K177" s="2">
        <v>16294.6</v>
      </c>
      <c r="L177" s="2">
        <v>2009.71</v>
      </c>
      <c r="M177" s="2">
        <v>1570.44</v>
      </c>
      <c r="N177" s="13">
        <v>2878.4500000000007</v>
      </c>
      <c r="O177" s="13">
        <v>6458.6</v>
      </c>
      <c r="P177" s="2">
        <v>9836</v>
      </c>
    </row>
    <row r="178" spans="1:16" x14ac:dyDescent="0.2">
      <c r="A178" s="4">
        <f t="shared" si="0"/>
        <v>0</v>
      </c>
      <c r="B178" s="4" t="s">
        <v>308</v>
      </c>
      <c r="C178" s="30" t="s">
        <v>308</v>
      </c>
      <c r="D178" s="20" t="s">
        <v>309</v>
      </c>
      <c r="E178" s="2">
        <v>13125</v>
      </c>
      <c r="F178" s="2">
        <v>0</v>
      </c>
      <c r="G178" s="2">
        <v>903</v>
      </c>
      <c r="H178" s="2">
        <v>0</v>
      </c>
      <c r="I178" s="2">
        <v>283.39999999999998</v>
      </c>
      <c r="J178" s="2">
        <v>0</v>
      </c>
      <c r="K178" s="2">
        <v>14311.4</v>
      </c>
      <c r="L178" s="2">
        <v>817.36</v>
      </c>
      <c r="M178" s="2">
        <v>1509.38</v>
      </c>
      <c r="N178" s="13">
        <v>5630.16</v>
      </c>
      <c r="O178" s="13">
        <v>7956.9</v>
      </c>
      <c r="P178" s="2">
        <v>6354.5</v>
      </c>
    </row>
    <row r="179" spans="1:16" x14ac:dyDescent="0.2">
      <c r="A179" s="4">
        <f t="shared" si="0"/>
        <v>0</v>
      </c>
      <c r="B179" s="4" t="s">
        <v>310</v>
      </c>
      <c r="C179" s="30" t="s">
        <v>310</v>
      </c>
      <c r="D179" s="20" t="s">
        <v>311</v>
      </c>
      <c r="E179" s="2">
        <v>13125</v>
      </c>
      <c r="F179" s="2">
        <v>400</v>
      </c>
      <c r="G179" s="2">
        <v>903</v>
      </c>
      <c r="H179" s="2">
        <v>549</v>
      </c>
      <c r="I179" s="2">
        <v>283.39999999999998</v>
      </c>
      <c r="J179" s="2">
        <v>437.5</v>
      </c>
      <c r="K179" s="2">
        <v>15697.9</v>
      </c>
      <c r="L179" s="2">
        <v>1884.14</v>
      </c>
      <c r="M179" s="2">
        <v>1509.38</v>
      </c>
      <c r="N179" s="13">
        <v>174.8799999999992</v>
      </c>
      <c r="O179" s="13">
        <v>3568.3999999999996</v>
      </c>
      <c r="P179" s="2">
        <v>12129.5</v>
      </c>
    </row>
    <row r="180" spans="1:16" x14ac:dyDescent="0.2">
      <c r="A180" s="4">
        <f t="shared" si="0"/>
        <v>0</v>
      </c>
      <c r="B180" s="4" t="s">
        <v>312</v>
      </c>
      <c r="C180" s="30" t="s">
        <v>312</v>
      </c>
      <c r="D180" s="20" t="s">
        <v>313</v>
      </c>
      <c r="E180" s="2">
        <v>13656</v>
      </c>
      <c r="F180" s="2">
        <v>0</v>
      </c>
      <c r="G180" s="2">
        <v>1016</v>
      </c>
      <c r="H180" s="2">
        <v>684</v>
      </c>
      <c r="I180" s="2">
        <v>425.1</v>
      </c>
      <c r="J180" s="2">
        <v>455.2</v>
      </c>
      <c r="K180" s="2">
        <v>16236.300000000001</v>
      </c>
      <c r="L180" s="2">
        <v>1936.72</v>
      </c>
      <c r="M180" s="2">
        <v>1570.44</v>
      </c>
      <c r="N180" s="13">
        <v>7564.6400000000012</v>
      </c>
      <c r="O180" s="13">
        <v>11071.800000000001</v>
      </c>
      <c r="P180" s="2">
        <v>5164.5</v>
      </c>
    </row>
    <row r="181" spans="1:16" x14ac:dyDescent="0.2">
      <c r="A181" s="4">
        <f t="shared" si="0"/>
        <v>0</v>
      </c>
      <c r="B181" s="4" t="s">
        <v>314</v>
      </c>
      <c r="C181" s="30" t="s">
        <v>314</v>
      </c>
      <c r="D181" s="20" t="s">
        <v>315</v>
      </c>
      <c r="E181" s="2">
        <v>13656</v>
      </c>
      <c r="F181" s="2">
        <v>200</v>
      </c>
      <c r="G181" s="2">
        <v>1016</v>
      </c>
      <c r="H181" s="2">
        <v>684</v>
      </c>
      <c r="I181" s="2">
        <v>283.39999999999998</v>
      </c>
      <c r="J181" s="2">
        <v>910.4</v>
      </c>
      <c r="K181" s="2">
        <v>16749.8</v>
      </c>
      <c r="L181" s="2">
        <v>2035.05</v>
      </c>
      <c r="M181" s="2">
        <v>1570.44</v>
      </c>
      <c r="N181" s="13">
        <v>180.30999999999949</v>
      </c>
      <c r="O181" s="13">
        <v>3785.7999999999993</v>
      </c>
      <c r="P181" s="2">
        <v>12964</v>
      </c>
    </row>
    <row r="182" spans="1:16" x14ac:dyDescent="0.2">
      <c r="A182" s="4">
        <f t="shared" si="0"/>
        <v>0</v>
      </c>
      <c r="B182" s="4" t="s">
        <v>316</v>
      </c>
      <c r="C182" s="30" t="s">
        <v>316</v>
      </c>
      <c r="D182" s="20" t="s">
        <v>317</v>
      </c>
      <c r="E182" s="2">
        <v>13656</v>
      </c>
      <c r="F182" s="2">
        <v>0</v>
      </c>
      <c r="G182" s="2">
        <v>1016</v>
      </c>
      <c r="H182" s="2">
        <v>684</v>
      </c>
      <c r="I182" s="2">
        <v>0</v>
      </c>
      <c r="J182" s="2">
        <v>455.2</v>
      </c>
      <c r="K182" s="2">
        <v>15811.2</v>
      </c>
      <c r="L182" s="2">
        <v>1901.59</v>
      </c>
      <c r="M182" s="2">
        <v>1570.44</v>
      </c>
      <c r="N182" s="13">
        <v>203.67000000000189</v>
      </c>
      <c r="O182" s="13">
        <v>3675.7000000000016</v>
      </c>
      <c r="P182" s="2">
        <v>12135.5</v>
      </c>
    </row>
    <row r="183" spans="1:16" x14ac:dyDescent="0.2">
      <c r="A183" s="4">
        <f t="shared" si="0"/>
        <v>0</v>
      </c>
      <c r="B183" s="4" t="s">
        <v>318</v>
      </c>
      <c r="C183" s="30" t="s">
        <v>318</v>
      </c>
      <c r="D183" s="20" t="s">
        <v>319</v>
      </c>
      <c r="E183" s="2">
        <v>13656</v>
      </c>
      <c r="F183" s="2">
        <v>200</v>
      </c>
      <c r="G183" s="2">
        <v>1016</v>
      </c>
      <c r="H183" s="2">
        <v>463.33</v>
      </c>
      <c r="I183" s="2">
        <v>0</v>
      </c>
      <c r="J183" s="2">
        <v>3186.4</v>
      </c>
      <c r="K183" s="2">
        <v>18521.73</v>
      </c>
      <c r="L183" s="2">
        <v>1763.19</v>
      </c>
      <c r="M183" s="2">
        <v>1570.44</v>
      </c>
      <c r="N183" s="13">
        <v>5219.0999999999985</v>
      </c>
      <c r="O183" s="13">
        <v>8552.73</v>
      </c>
      <c r="P183" s="2">
        <v>9969</v>
      </c>
    </row>
    <row r="184" spans="1:16" x14ac:dyDescent="0.2">
      <c r="A184" s="4">
        <f t="shared" si="0"/>
        <v>0</v>
      </c>
      <c r="B184" s="4" t="s">
        <v>320</v>
      </c>
      <c r="C184" s="30" t="s">
        <v>320</v>
      </c>
      <c r="D184" s="20" t="s">
        <v>321</v>
      </c>
      <c r="E184" s="2">
        <v>13656</v>
      </c>
      <c r="F184" s="2">
        <v>400</v>
      </c>
      <c r="G184" s="2">
        <v>1016</v>
      </c>
      <c r="H184" s="2">
        <v>684</v>
      </c>
      <c r="I184" s="2">
        <v>0</v>
      </c>
      <c r="J184" s="2">
        <v>1365.6</v>
      </c>
      <c r="K184" s="2">
        <v>17121.599999999999</v>
      </c>
      <c r="L184" s="2">
        <v>2144.7399999999998</v>
      </c>
      <c r="M184" s="2">
        <v>1570.44</v>
      </c>
      <c r="N184" s="13">
        <v>186.41999999999825</v>
      </c>
      <c r="O184" s="13">
        <v>3901.5999999999981</v>
      </c>
      <c r="P184" s="2">
        <v>13220</v>
      </c>
    </row>
    <row r="185" spans="1:16" x14ac:dyDescent="0.2">
      <c r="A185" s="4">
        <f t="shared" si="0"/>
        <v>0</v>
      </c>
      <c r="B185" s="4" t="s">
        <v>322</v>
      </c>
      <c r="C185" s="30" t="s">
        <v>322</v>
      </c>
      <c r="D185" s="20" t="s">
        <v>323</v>
      </c>
      <c r="E185" s="2">
        <v>13656</v>
      </c>
      <c r="F185" s="2">
        <v>0</v>
      </c>
      <c r="G185" s="2">
        <v>1016</v>
      </c>
      <c r="H185" s="2">
        <v>684</v>
      </c>
      <c r="I185" s="2">
        <v>0</v>
      </c>
      <c r="J185" s="2">
        <v>1365.6</v>
      </c>
      <c r="K185" s="2">
        <v>16721.599999999999</v>
      </c>
      <c r="L185" s="2">
        <v>2059.3000000000002</v>
      </c>
      <c r="M185" s="2">
        <v>1570.44</v>
      </c>
      <c r="N185" s="13">
        <v>7345.8599999999988</v>
      </c>
      <c r="O185" s="13">
        <v>10975.599999999999</v>
      </c>
      <c r="P185" s="2">
        <v>5746</v>
      </c>
    </row>
    <row r="186" spans="1:16" x14ac:dyDescent="0.2">
      <c r="A186" s="4">
        <f t="shared" si="0"/>
        <v>0</v>
      </c>
      <c r="B186" s="4" t="s">
        <v>324</v>
      </c>
      <c r="C186" s="30" t="s">
        <v>324</v>
      </c>
      <c r="D186" s="20" t="s">
        <v>325</v>
      </c>
      <c r="E186" s="2">
        <v>13656</v>
      </c>
      <c r="F186" s="2">
        <v>0</v>
      </c>
      <c r="G186" s="2">
        <v>1016</v>
      </c>
      <c r="H186" s="2">
        <v>684</v>
      </c>
      <c r="I186" s="2">
        <v>0</v>
      </c>
      <c r="J186" s="2">
        <v>910.4</v>
      </c>
      <c r="K186" s="2">
        <v>16266.4</v>
      </c>
      <c r="L186" s="2">
        <v>1958.82</v>
      </c>
      <c r="M186" s="2">
        <v>1570.44</v>
      </c>
      <c r="N186" s="13">
        <v>6055.6399999999994</v>
      </c>
      <c r="O186" s="13">
        <v>9584.9</v>
      </c>
      <c r="P186" s="2">
        <v>6681.5</v>
      </c>
    </row>
    <row r="187" spans="1:16" x14ac:dyDescent="0.2">
      <c r="A187" s="4">
        <f t="shared" si="0"/>
        <v>0</v>
      </c>
      <c r="B187" s="4" t="s">
        <v>326</v>
      </c>
      <c r="C187" s="30" t="s">
        <v>326</v>
      </c>
      <c r="D187" s="20" t="s">
        <v>327</v>
      </c>
      <c r="E187" s="2">
        <v>13656</v>
      </c>
      <c r="F187" s="2">
        <v>200</v>
      </c>
      <c r="G187" s="2">
        <v>1016</v>
      </c>
      <c r="H187" s="2">
        <v>684</v>
      </c>
      <c r="I187" s="2">
        <v>0</v>
      </c>
      <c r="J187" s="2">
        <v>910.4</v>
      </c>
      <c r="K187" s="2">
        <v>16466.400000000001</v>
      </c>
      <c r="L187" s="2">
        <v>2004.79</v>
      </c>
      <c r="M187" s="2">
        <v>1570.44</v>
      </c>
      <c r="N187" s="13">
        <v>6448.6700000000019</v>
      </c>
      <c r="O187" s="13">
        <v>10023.900000000001</v>
      </c>
      <c r="P187" s="2">
        <v>6442.5</v>
      </c>
    </row>
    <row r="188" spans="1:16" x14ac:dyDescent="0.2">
      <c r="A188" s="4">
        <f t="shared" si="0"/>
        <v>0</v>
      </c>
      <c r="B188" s="4" t="s">
        <v>328</v>
      </c>
      <c r="C188" s="30" t="s">
        <v>328</v>
      </c>
      <c r="D188" s="20" t="s">
        <v>329</v>
      </c>
      <c r="E188" s="2">
        <v>13656</v>
      </c>
      <c r="F188" s="2">
        <v>0</v>
      </c>
      <c r="G188" s="2">
        <v>1016</v>
      </c>
      <c r="H188" s="2">
        <v>684</v>
      </c>
      <c r="I188" s="2">
        <v>0</v>
      </c>
      <c r="J188" s="2">
        <v>910.4</v>
      </c>
      <c r="K188" s="2">
        <v>16266.4</v>
      </c>
      <c r="L188" s="2">
        <v>1959.63</v>
      </c>
      <c r="M188" s="2">
        <v>1570.44</v>
      </c>
      <c r="N188" s="13">
        <v>197.82999999999993</v>
      </c>
      <c r="O188" s="13">
        <v>3727.9</v>
      </c>
      <c r="P188" s="2">
        <v>12538.5</v>
      </c>
    </row>
    <row r="189" spans="1:16" x14ac:dyDescent="0.2">
      <c r="A189" s="4">
        <f t="shared" si="0"/>
        <v>0</v>
      </c>
      <c r="B189" s="4" t="s">
        <v>330</v>
      </c>
      <c r="C189" s="30" t="s">
        <v>330</v>
      </c>
      <c r="D189" s="20" t="s">
        <v>331</v>
      </c>
      <c r="E189" s="2">
        <v>13656</v>
      </c>
      <c r="F189" s="2">
        <v>0</v>
      </c>
      <c r="G189" s="2">
        <v>1016</v>
      </c>
      <c r="H189" s="2">
        <v>684</v>
      </c>
      <c r="I189" s="2">
        <v>0</v>
      </c>
      <c r="J189" s="2">
        <v>1365.6</v>
      </c>
      <c r="K189" s="2">
        <v>16721.599999999999</v>
      </c>
      <c r="L189" s="2">
        <v>2055.38</v>
      </c>
      <c r="M189" s="2">
        <v>1570.44</v>
      </c>
      <c r="N189" s="13">
        <v>5334.7799999999988</v>
      </c>
      <c r="O189" s="13">
        <v>8960.5999999999985</v>
      </c>
      <c r="P189" s="2">
        <v>7761</v>
      </c>
    </row>
    <row r="190" spans="1:16" x14ac:dyDescent="0.2">
      <c r="A190" s="4">
        <f t="shared" si="0"/>
        <v>0</v>
      </c>
      <c r="B190" s="4" t="s">
        <v>332</v>
      </c>
      <c r="C190" s="30" t="s">
        <v>332</v>
      </c>
      <c r="D190" s="20" t="s">
        <v>333</v>
      </c>
      <c r="E190" s="2">
        <v>12658</v>
      </c>
      <c r="F190" s="2">
        <v>400</v>
      </c>
      <c r="G190" s="2">
        <v>915</v>
      </c>
      <c r="H190" s="2">
        <v>616</v>
      </c>
      <c r="I190" s="2">
        <v>0</v>
      </c>
      <c r="J190" s="2">
        <v>1265.79</v>
      </c>
      <c r="K190" s="2">
        <v>15854.79</v>
      </c>
      <c r="L190" s="2">
        <v>1874.12</v>
      </c>
      <c r="M190" s="2">
        <v>1455.66</v>
      </c>
      <c r="N190" s="13">
        <v>6396.510000000002</v>
      </c>
      <c r="O190" s="13">
        <v>9726.2900000000009</v>
      </c>
      <c r="P190" s="2">
        <v>6128.5</v>
      </c>
    </row>
    <row r="191" spans="1:16" x14ac:dyDescent="0.2">
      <c r="A191" s="4">
        <f t="shared" si="0"/>
        <v>0</v>
      </c>
      <c r="B191" s="4" t="s">
        <v>334</v>
      </c>
      <c r="C191" s="30" t="s">
        <v>334</v>
      </c>
      <c r="D191" s="20" t="s">
        <v>335</v>
      </c>
      <c r="E191" s="2">
        <v>15333</v>
      </c>
      <c r="F191" s="2">
        <v>200</v>
      </c>
      <c r="G191" s="2">
        <v>1093</v>
      </c>
      <c r="H191" s="2">
        <v>684</v>
      </c>
      <c r="I191" s="2">
        <v>0</v>
      </c>
      <c r="J191" s="2">
        <v>0</v>
      </c>
      <c r="K191" s="2">
        <v>17310</v>
      </c>
      <c r="L191" s="2">
        <v>2275.2199999999998</v>
      </c>
      <c r="M191" s="2">
        <v>1763.3</v>
      </c>
      <c r="N191" s="13">
        <v>1656.9799999999996</v>
      </c>
      <c r="O191" s="13">
        <v>5695.4999999999991</v>
      </c>
      <c r="P191" s="2">
        <v>11614.5</v>
      </c>
    </row>
    <row r="192" spans="1:16" x14ac:dyDescent="0.2">
      <c r="A192" s="4">
        <f t="shared" si="0"/>
        <v>0</v>
      </c>
      <c r="B192" s="4" t="s">
        <v>336</v>
      </c>
      <c r="C192" s="30" t="s">
        <v>336</v>
      </c>
      <c r="D192" s="20" t="s">
        <v>337</v>
      </c>
      <c r="E192" s="2">
        <v>13125</v>
      </c>
      <c r="F192" s="2">
        <v>200</v>
      </c>
      <c r="G192" s="2">
        <v>903</v>
      </c>
      <c r="H192" s="2">
        <v>549</v>
      </c>
      <c r="I192" s="2">
        <v>0</v>
      </c>
      <c r="J192" s="2">
        <v>875</v>
      </c>
      <c r="K192" s="2">
        <v>15652</v>
      </c>
      <c r="L192" s="2">
        <v>1830.83</v>
      </c>
      <c r="M192" s="2">
        <v>1509.38</v>
      </c>
      <c r="N192" s="13">
        <v>5717.2900000000009</v>
      </c>
      <c r="O192" s="13">
        <v>9057.5</v>
      </c>
      <c r="P192" s="2">
        <v>6594.5</v>
      </c>
    </row>
    <row r="193" spans="1:16" x14ac:dyDescent="0.2">
      <c r="A193" s="4">
        <f t="shared" si="0"/>
        <v>0</v>
      </c>
      <c r="B193" s="4" t="s">
        <v>512</v>
      </c>
      <c r="C193" s="30" t="s">
        <v>512</v>
      </c>
      <c r="D193" s="20" t="s">
        <v>513</v>
      </c>
      <c r="E193" s="2">
        <v>13656</v>
      </c>
      <c r="F193" s="2">
        <v>0</v>
      </c>
      <c r="G193" s="2">
        <v>1016</v>
      </c>
      <c r="H193" s="2">
        <v>684</v>
      </c>
      <c r="I193" s="2">
        <v>0</v>
      </c>
      <c r="J193" s="2">
        <v>0</v>
      </c>
      <c r="K193" s="2">
        <v>15356</v>
      </c>
      <c r="L193" s="2">
        <v>1841.37</v>
      </c>
      <c r="M193" s="2">
        <v>1570.44</v>
      </c>
      <c r="N193" s="13">
        <v>77.190000000000509</v>
      </c>
      <c r="O193" s="13">
        <v>3489.0000000000005</v>
      </c>
      <c r="P193" s="2">
        <v>11867</v>
      </c>
    </row>
    <row r="194" spans="1:16" x14ac:dyDescent="0.2">
      <c r="A194" s="4">
        <f t="shared" si="0"/>
        <v>0</v>
      </c>
      <c r="B194" s="4" t="s">
        <v>338</v>
      </c>
      <c r="C194" s="30" t="s">
        <v>338</v>
      </c>
      <c r="D194" s="20" t="s">
        <v>339</v>
      </c>
      <c r="E194" s="2">
        <v>13125</v>
      </c>
      <c r="F194" s="2">
        <v>0</v>
      </c>
      <c r="G194" s="2">
        <v>903</v>
      </c>
      <c r="H194" s="2">
        <v>549</v>
      </c>
      <c r="I194" s="2">
        <v>0</v>
      </c>
      <c r="J194" s="2">
        <v>1312.5</v>
      </c>
      <c r="K194" s="2">
        <v>15889.5</v>
      </c>
      <c r="L194" s="2">
        <v>1881.56</v>
      </c>
      <c r="M194" s="2">
        <v>1509.38</v>
      </c>
      <c r="N194" s="13">
        <v>1876.0599999999995</v>
      </c>
      <c r="O194" s="13">
        <v>5267</v>
      </c>
      <c r="P194" s="2">
        <v>10622.5</v>
      </c>
    </row>
    <row r="195" spans="1:16" x14ac:dyDescent="0.2">
      <c r="A195" s="4">
        <f t="shared" si="0"/>
        <v>0</v>
      </c>
      <c r="B195" s="4" t="s">
        <v>340</v>
      </c>
      <c r="C195" s="30" t="s">
        <v>340</v>
      </c>
      <c r="D195" s="20" t="s">
        <v>341</v>
      </c>
      <c r="E195" s="2">
        <v>13125</v>
      </c>
      <c r="F195" s="2">
        <v>400</v>
      </c>
      <c r="G195" s="2">
        <v>903</v>
      </c>
      <c r="H195" s="2">
        <v>549</v>
      </c>
      <c r="I195" s="2">
        <v>0</v>
      </c>
      <c r="J195" s="2">
        <v>875</v>
      </c>
      <c r="K195" s="2">
        <v>15852</v>
      </c>
      <c r="L195" s="2">
        <v>1873.55</v>
      </c>
      <c r="M195" s="2">
        <v>1509.38</v>
      </c>
      <c r="N195" s="13">
        <v>6.9999999999708962E-2</v>
      </c>
      <c r="O195" s="13">
        <v>3383</v>
      </c>
      <c r="P195" s="2">
        <v>12469</v>
      </c>
    </row>
    <row r="196" spans="1:16" x14ac:dyDescent="0.2">
      <c r="A196" s="4">
        <f t="shared" si="0"/>
        <v>0</v>
      </c>
      <c r="B196" s="4" t="s">
        <v>342</v>
      </c>
      <c r="C196" s="30" t="s">
        <v>342</v>
      </c>
      <c r="D196" s="20" t="s">
        <v>343</v>
      </c>
      <c r="E196" s="2">
        <v>13125</v>
      </c>
      <c r="F196" s="2">
        <v>0</v>
      </c>
      <c r="G196" s="2">
        <v>903</v>
      </c>
      <c r="H196" s="2">
        <v>549</v>
      </c>
      <c r="I196" s="2">
        <v>0</v>
      </c>
      <c r="J196" s="2">
        <v>0</v>
      </c>
      <c r="K196" s="2">
        <v>14577</v>
      </c>
      <c r="L196" s="2">
        <v>1688.59</v>
      </c>
      <c r="M196" s="2">
        <v>1509.38</v>
      </c>
      <c r="N196" s="13">
        <v>1889.0299999999988</v>
      </c>
      <c r="O196" s="13">
        <v>5086.9999999999991</v>
      </c>
      <c r="P196" s="2">
        <v>9490</v>
      </c>
    </row>
    <row r="197" spans="1:16" x14ac:dyDescent="0.2">
      <c r="A197" s="4">
        <f t="shared" si="0"/>
        <v>0</v>
      </c>
      <c r="B197" s="4" t="s">
        <v>344</v>
      </c>
      <c r="C197" s="30" t="s">
        <v>344</v>
      </c>
      <c r="D197" s="20" t="s">
        <v>345</v>
      </c>
      <c r="E197" s="2">
        <v>13125</v>
      </c>
      <c r="F197" s="2">
        <v>200</v>
      </c>
      <c r="G197" s="2">
        <v>903</v>
      </c>
      <c r="H197" s="2">
        <v>549</v>
      </c>
      <c r="I197" s="2">
        <v>0</v>
      </c>
      <c r="J197" s="2">
        <v>875</v>
      </c>
      <c r="K197" s="2">
        <v>15652</v>
      </c>
      <c r="L197" s="2">
        <v>1830.83</v>
      </c>
      <c r="M197" s="2">
        <v>1509.38</v>
      </c>
      <c r="N197" s="13">
        <v>0.29000000000087311</v>
      </c>
      <c r="O197" s="13">
        <v>3340.5000000000009</v>
      </c>
      <c r="P197" s="2">
        <v>12311.5</v>
      </c>
    </row>
    <row r="198" spans="1:16" x14ac:dyDescent="0.2">
      <c r="A198" s="4">
        <f t="shared" si="0"/>
        <v>0</v>
      </c>
      <c r="B198" s="4" t="s">
        <v>346</v>
      </c>
      <c r="C198" s="30" t="s">
        <v>346</v>
      </c>
      <c r="D198" s="20" t="s">
        <v>347</v>
      </c>
      <c r="E198" s="2">
        <v>13125</v>
      </c>
      <c r="F198" s="2">
        <v>400</v>
      </c>
      <c r="G198" s="2">
        <v>903</v>
      </c>
      <c r="H198" s="2">
        <v>549</v>
      </c>
      <c r="I198" s="2">
        <v>0</v>
      </c>
      <c r="J198" s="2">
        <v>1312.5</v>
      </c>
      <c r="K198" s="2">
        <v>16289.5</v>
      </c>
      <c r="L198" s="2">
        <v>1967</v>
      </c>
      <c r="M198" s="2">
        <v>1509.38</v>
      </c>
      <c r="N198" s="13">
        <v>0.11999999999898137</v>
      </c>
      <c r="O198" s="13">
        <v>3476.4999999999991</v>
      </c>
      <c r="P198" s="2">
        <v>12813</v>
      </c>
    </row>
    <row r="199" spans="1:16" x14ac:dyDescent="0.2">
      <c r="A199" s="4">
        <f t="shared" si="0"/>
        <v>0</v>
      </c>
      <c r="B199" s="4" t="s">
        <v>348</v>
      </c>
      <c r="C199" s="30" t="s">
        <v>348</v>
      </c>
      <c r="D199" s="20" t="s">
        <v>349</v>
      </c>
      <c r="E199" s="2">
        <v>11279</v>
      </c>
      <c r="F199" s="2">
        <v>575.97</v>
      </c>
      <c r="G199" s="2">
        <v>737</v>
      </c>
      <c r="H199" s="2">
        <v>425</v>
      </c>
      <c r="I199" s="2">
        <v>0</v>
      </c>
      <c r="J199" s="2">
        <v>200</v>
      </c>
      <c r="K199" s="2">
        <v>13216.97</v>
      </c>
      <c r="L199" s="2">
        <v>1385.86</v>
      </c>
      <c r="M199" s="2">
        <v>1297.0999999999999</v>
      </c>
      <c r="N199" s="13">
        <v>9.9999999983992893E-3</v>
      </c>
      <c r="O199" s="13">
        <v>2682.9699999999984</v>
      </c>
      <c r="P199" s="2">
        <v>10534</v>
      </c>
    </row>
    <row r="200" spans="1:16" x14ac:dyDescent="0.2">
      <c r="A200" s="4">
        <f t="shared" si="0"/>
        <v>0</v>
      </c>
      <c r="B200" s="4" t="s">
        <v>153</v>
      </c>
      <c r="C200" s="30" t="s">
        <v>153</v>
      </c>
      <c r="D200" s="20" t="s">
        <v>154</v>
      </c>
      <c r="E200" s="2">
        <v>11279</v>
      </c>
      <c r="F200" s="2">
        <v>200</v>
      </c>
      <c r="G200" s="2">
        <v>737</v>
      </c>
      <c r="H200" s="2">
        <v>455</v>
      </c>
      <c r="I200" s="2">
        <v>0</v>
      </c>
      <c r="J200" s="2">
        <v>0</v>
      </c>
      <c r="K200" s="2">
        <v>12671</v>
      </c>
      <c r="L200" s="2">
        <v>1302.72</v>
      </c>
      <c r="M200" s="2">
        <v>1297.0999999999999</v>
      </c>
      <c r="N200" s="2">
        <v>0.18000000000029104</v>
      </c>
      <c r="O200" s="2">
        <v>2600</v>
      </c>
      <c r="P200" s="2">
        <v>10071</v>
      </c>
    </row>
    <row r="201" spans="1:16" s="26" customFormat="1" x14ac:dyDescent="0.2">
      <c r="A201" s="4"/>
      <c r="B201" s="4"/>
      <c r="C201" s="31"/>
      <c r="E201" s="26" t="s">
        <v>39</v>
      </c>
      <c r="F201" s="26" t="s">
        <v>39</v>
      </c>
      <c r="G201" s="26" t="s">
        <v>39</v>
      </c>
      <c r="H201" s="26" t="s">
        <v>39</v>
      </c>
      <c r="I201" s="26" t="s">
        <v>39</v>
      </c>
      <c r="J201" s="26" t="s">
        <v>39</v>
      </c>
      <c r="K201" s="26" t="s">
        <v>39</v>
      </c>
      <c r="L201" s="26" t="s">
        <v>39</v>
      </c>
      <c r="M201" s="26" t="s">
        <v>39</v>
      </c>
      <c r="N201" s="26" t="s">
        <v>39</v>
      </c>
      <c r="O201" s="26" t="s">
        <v>39</v>
      </c>
      <c r="P201" s="26" t="s">
        <v>39</v>
      </c>
    </row>
    <row r="202" spans="1:16" x14ac:dyDescent="0.2">
      <c r="C202" s="30"/>
    </row>
    <row r="203" spans="1:16" x14ac:dyDescent="0.2">
      <c r="C203" s="32" t="s">
        <v>358</v>
      </c>
    </row>
    <row r="204" spans="1:16" x14ac:dyDescent="0.2">
      <c r="C204" s="30" t="s">
        <v>359</v>
      </c>
      <c r="D204" s="20" t="s">
        <v>360</v>
      </c>
      <c r="E204" s="2">
        <v>13656</v>
      </c>
      <c r="F204" s="2">
        <v>0</v>
      </c>
      <c r="G204" s="2">
        <v>1016</v>
      </c>
      <c r="H204" s="2">
        <v>684</v>
      </c>
      <c r="I204" s="2">
        <v>708.5</v>
      </c>
      <c r="J204" s="2">
        <v>125</v>
      </c>
      <c r="K204" s="2">
        <v>16189.5</v>
      </c>
      <c r="L204" s="2">
        <v>2035.88</v>
      </c>
      <c r="M204" s="2">
        <v>1570.44</v>
      </c>
      <c r="N204" s="2">
        <v>7132.68</v>
      </c>
      <c r="O204" s="2">
        <v>10739</v>
      </c>
      <c r="P204" s="2">
        <v>5450.5</v>
      </c>
    </row>
    <row r="205" spans="1:16" x14ac:dyDescent="0.2">
      <c r="C205" s="30" t="s">
        <v>361</v>
      </c>
      <c r="D205" s="20" t="s">
        <v>362</v>
      </c>
      <c r="E205" s="2">
        <v>11279</v>
      </c>
      <c r="F205" s="2">
        <v>200</v>
      </c>
      <c r="G205" s="2">
        <v>737</v>
      </c>
      <c r="H205" s="2">
        <v>455</v>
      </c>
      <c r="I205" s="2">
        <v>566.79999999999995</v>
      </c>
      <c r="J205" s="2">
        <v>0</v>
      </c>
      <c r="K205" s="2">
        <v>13237.8</v>
      </c>
      <c r="L205" s="2">
        <v>1408.3</v>
      </c>
      <c r="M205" s="2">
        <v>1297.0999999999999</v>
      </c>
      <c r="N205" s="2">
        <v>5117.3999999999996</v>
      </c>
      <c r="O205" s="2">
        <v>7822.7999999999993</v>
      </c>
      <c r="P205" s="2">
        <v>5415</v>
      </c>
    </row>
    <row r="206" spans="1:16" x14ac:dyDescent="0.2">
      <c r="C206" s="30" t="s">
        <v>363</v>
      </c>
      <c r="D206" s="20" t="s">
        <v>364</v>
      </c>
      <c r="E206" s="2">
        <v>13656</v>
      </c>
      <c r="F206" s="2">
        <v>0</v>
      </c>
      <c r="G206" s="2">
        <v>1016</v>
      </c>
      <c r="H206" s="2">
        <v>684</v>
      </c>
      <c r="I206" s="2">
        <v>566.79999999999995</v>
      </c>
      <c r="J206" s="2">
        <v>125</v>
      </c>
      <c r="K206" s="2">
        <v>16047.8</v>
      </c>
      <c r="L206" s="2">
        <v>2005.6</v>
      </c>
      <c r="M206" s="2">
        <v>1570.44</v>
      </c>
      <c r="N206" s="2">
        <v>4186.7599999999984</v>
      </c>
      <c r="O206" s="2">
        <v>7762.7999999999984</v>
      </c>
      <c r="P206" s="2">
        <v>8285</v>
      </c>
    </row>
    <row r="207" spans="1:16" x14ac:dyDescent="0.2">
      <c r="C207" s="30" t="s">
        <v>365</v>
      </c>
      <c r="D207" s="20" t="s">
        <v>366</v>
      </c>
      <c r="E207" s="2">
        <v>11279</v>
      </c>
      <c r="F207" s="2">
        <v>400</v>
      </c>
      <c r="G207" s="2">
        <v>737</v>
      </c>
      <c r="H207" s="2">
        <v>455</v>
      </c>
      <c r="I207" s="2">
        <v>425.1</v>
      </c>
      <c r="J207" s="2">
        <v>0</v>
      </c>
      <c r="K207" s="2">
        <v>13296.1</v>
      </c>
      <c r="L207" s="2">
        <v>1417.86</v>
      </c>
      <c r="M207" s="2">
        <v>1297.0999999999999</v>
      </c>
      <c r="N207" s="2">
        <v>156.63999999999942</v>
      </c>
      <c r="O207" s="2">
        <v>2871.5999999999995</v>
      </c>
      <c r="P207" s="2">
        <v>10424.5</v>
      </c>
    </row>
    <row r="208" spans="1:16" x14ac:dyDescent="0.2">
      <c r="C208" s="30" t="s">
        <v>367</v>
      </c>
      <c r="D208" s="20" t="s">
        <v>368</v>
      </c>
      <c r="E208" s="2">
        <v>13656</v>
      </c>
      <c r="F208" s="2">
        <v>0</v>
      </c>
      <c r="G208" s="2">
        <v>1016</v>
      </c>
      <c r="H208" s="2">
        <v>684</v>
      </c>
      <c r="I208" s="2">
        <v>425.1</v>
      </c>
      <c r="J208" s="2">
        <v>455.2</v>
      </c>
      <c r="K208" s="2">
        <v>16236.300000000001</v>
      </c>
      <c r="L208" s="2">
        <v>1997.26</v>
      </c>
      <c r="M208" s="2">
        <v>1570.44</v>
      </c>
      <c r="N208" s="2">
        <v>6666.1000000000022</v>
      </c>
      <c r="O208" s="2">
        <v>10233.800000000003</v>
      </c>
      <c r="P208" s="2">
        <v>6002.5</v>
      </c>
    </row>
    <row r="209" spans="3:16" x14ac:dyDescent="0.2">
      <c r="C209" s="30" t="s">
        <v>369</v>
      </c>
      <c r="D209" s="20" t="s">
        <v>370</v>
      </c>
      <c r="E209" s="2">
        <v>11279</v>
      </c>
      <c r="F209" s="2">
        <v>0</v>
      </c>
      <c r="G209" s="2">
        <v>737</v>
      </c>
      <c r="H209" s="2">
        <v>455</v>
      </c>
      <c r="I209" s="2">
        <v>283.39999999999998</v>
      </c>
      <c r="J209" s="2">
        <v>0</v>
      </c>
      <c r="K209" s="2">
        <v>12754.4</v>
      </c>
      <c r="L209" s="2">
        <v>1250.3</v>
      </c>
      <c r="M209" s="2">
        <v>1297.0999999999999</v>
      </c>
      <c r="N209" s="2">
        <v>8535</v>
      </c>
      <c r="O209" s="2">
        <v>11082.4</v>
      </c>
      <c r="P209" s="2">
        <v>1672</v>
      </c>
    </row>
    <row r="210" spans="3:16" x14ac:dyDescent="0.2">
      <c r="C210" s="30" t="s">
        <v>371</v>
      </c>
      <c r="D210" s="20" t="s">
        <v>372</v>
      </c>
      <c r="E210" s="2">
        <v>11279</v>
      </c>
      <c r="F210" s="2">
        <v>400</v>
      </c>
      <c r="G210" s="2">
        <v>737</v>
      </c>
      <c r="H210" s="2">
        <v>455</v>
      </c>
      <c r="I210" s="2">
        <v>283.39999999999998</v>
      </c>
      <c r="J210" s="2">
        <v>0</v>
      </c>
      <c r="K210" s="2">
        <v>13154.4</v>
      </c>
      <c r="L210" s="2">
        <v>1389.36</v>
      </c>
      <c r="M210" s="2">
        <v>1297.0999999999999</v>
      </c>
      <c r="N210" s="2">
        <v>3466.9399999999987</v>
      </c>
      <c r="O210" s="2">
        <v>6153.3999999999987</v>
      </c>
      <c r="P210" s="2">
        <v>7001</v>
      </c>
    </row>
    <row r="211" spans="3:16" x14ac:dyDescent="0.2">
      <c r="C211" s="30" t="s">
        <v>373</v>
      </c>
      <c r="D211" s="20" t="s">
        <v>374</v>
      </c>
      <c r="E211" s="2">
        <v>13656</v>
      </c>
      <c r="F211" s="2">
        <v>0</v>
      </c>
      <c r="G211" s="2">
        <v>1016</v>
      </c>
      <c r="H211" s="2">
        <v>684</v>
      </c>
      <c r="I211" s="2">
        <v>283.39999999999998</v>
      </c>
      <c r="J211" s="2">
        <v>0</v>
      </c>
      <c r="K211" s="2">
        <v>15639.4</v>
      </c>
      <c r="L211" s="2">
        <v>1918.38</v>
      </c>
      <c r="M211" s="2">
        <v>1570.44</v>
      </c>
      <c r="N211" s="2">
        <v>5060.58</v>
      </c>
      <c r="O211" s="2">
        <v>8549.4</v>
      </c>
      <c r="P211" s="2">
        <v>7090</v>
      </c>
    </row>
    <row r="212" spans="3:16" x14ac:dyDescent="0.2">
      <c r="C212" s="30" t="s">
        <v>375</v>
      </c>
      <c r="D212" s="20" t="s">
        <v>376</v>
      </c>
      <c r="E212" s="2">
        <v>13656</v>
      </c>
      <c r="F212" s="2">
        <v>0</v>
      </c>
      <c r="G212" s="2">
        <v>1016</v>
      </c>
      <c r="H212" s="2">
        <v>684</v>
      </c>
      <c r="I212" s="2">
        <v>283.39999999999998</v>
      </c>
      <c r="J212" s="2">
        <v>455.2</v>
      </c>
      <c r="K212" s="2">
        <v>16094.6</v>
      </c>
      <c r="L212" s="2">
        <v>1966.99</v>
      </c>
      <c r="M212" s="2">
        <v>1570.44</v>
      </c>
      <c r="N212" s="2">
        <v>5258.67</v>
      </c>
      <c r="O212" s="2">
        <v>8796.1</v>
      </c>
      <c r="P212" s="2">
        <v>7298.5</v>
      </c>
    </row>
    <row r="213" spans="3:16" x14ac:dyDescent="0.2">
      <c r="C213" s="30" t="s">
        <v>377</v>
      </c>
      <c r="D213" s="20" t="s">
        <v>378</v>
      </c>
      <c r="E213" s="2">
        <v>13656</v>
      </c>
      <c r="F213" s="2">
        <v>200</v>
      </c>
      <c r="G213" s="2">
        <v>1016</v>
      </c>
      <c r="H213" s="2">
        <v>684</v>
      </c>
      <c r="I213" s="2">
        <v>283.39999999999998</v>
      </c>
      <c r="J213" s="2">
        <v>0</v>
      </c>
      <c r="K213" s="2">
        <v>15839.4</v>
      </c>
      <c r="L213" s="2">
        <v>1961.1</v>
      </c>
      <c r="M213" s="2">
        <v>1570.44</v>
      </c>
      <c r="N213" s="2">
        <v>2786.3600000000006</v>
      </c>
      <c r="O213" s="2">
        <v>6317.9000000000005</v>
      </c>
      <c r="P213" s="2">
        <v>9521.5</v>
      </c>
    </row>
    <row r="214" spans="3:16" x14ac:dyDescent="0.2">
      <c r="C214" s="30" t="s">
        <v>379</v>
      </c>
      <c r="D214" s="20" t="s">
        <v>380</v>
      </c>
      <c r="E214" s="2">
        <v>13656</v>
      </c>
      <c r="F214" s="2">
        <v>0</v>
      </c>
      <c r="G214" s="2">
        <v>1016</v>
      </c>
      <c r="H214" s="2">
        <v>684</v>
      </c>
      <c r="I214" s="2">
        <v>0</v>
      </c>
      <c r="J214" s="2">
        <v>455.2</v>
      </c>
      <c r="K214" s="2">
        <v>15811.2</v>
      </c>
      <c r="L214" s="2">
        <v>1906.45</v>
      </c>
      <c r="M214" s="2">
        <v>1570.44</v>
      </c>
      <c r="N214" s="2">
        <v>2990.8100000000013</v>
      </c>
      <c r="O214" s="2">
        <v>6467.7000000000016</v>
      </c>
      <c r="P214" s="2">
        <v>9343.5</v>
      </c>
    </row>
    <row r="215" spans="3:16" x14ac:dyDescent="0.2">
      <c r="C215" s="30" t="s">
        <v>381</v>
      </c>
      <c r="D215" s="20" t="s">
        <v>382</v>
      </c>
      <c r="E215" s="2">
        <v>13656</v>
      </c>
      <c r="F215" s="2">
        <v>0</v>
      </c>
      <c r="G215" s="2">
        <v>1016</v>
      </c>
      <c r="H215" s="2">
        <v>684</v>
      </c>
      <c r="I215" s="2">
        <v>0</v>
      </c>
      <c r="J215" s="2">
        <v>1537.56</v>
      </c>
      <c r="K215" s="2">
        <v>16893.560000000001</v>
      </c>
      <c r="L215" s="2">
        <v>2052.6799999999998</v>
      </c>
      <c r="M215" s="2">
        <v>1570.44</v>
      </c>
      <c r="N215" s="13">
        <v>186.44000000000233</v>
      </c>
      <c r="O215" s="2">
        <v>3809.5600000000022</v>
      </c>
      <c r="P215" s="2">
        <v>13084</v>
      </c>
    </row>
    <row r="216" spans="3:16" x14ac:dyDescent="0.2">
      <c r="C216" s="30" t="s">
        <v>383</v>
      </c>
      <c r="D216" s="20" t="s">
        <v>384</v>
      </c>
      <c r="E216" s="2">
        <v>13656</v>
      </c>
      <c r="F216" s="2">
        <v>0</v>
      </c>
      <c r="G216" s="2">
        <v>1016</v>
      </c>
      <c r="H216" s="2">
        <v>684</v>
      </c>
      <c r="I216" s="2">
        <v>0</v>
      </c>
      <c r="J216" s="2">
        <v>455.2</v>
      </c>
      <c r="K216" s="2">
        <v>15811.2</v>
      </c>
      <c r="L216" s="2">
        <v>1906.45</v>
      </c>
      <c r="M216" s="2">
        <v>1570.44</v>
      </c>
      <c r="N216" s="13">
        <v>1036.3100000000013</v>
      </c>
      <c r="O216" s="2">
        <v>4513.2000000000016</v>
      </c>
      <c r="P216" s="2">
        <v>11298</v>
      </c>
    </row>
    <row r="217" spans="3:16" x14ac:dyDescent="0.2">
      <c r="C217" s="30" t="s">
        <v>385</v>
      </c>
      <c r="D217" s="20" t="s">
        <v>540</v>
      </c>
      <c r="E217" s="2">
        <v>13656</v>
      </c>
      <c r="F217" s="2">
        <v>0</v>
      </c>
      <c r="G217" s="2">
        <v>1016</v>
      </c>
      <c r="H217" s="2">
        <v>684</v>
      </c>
      <c r="I217" s="2">
        <v>0</v>
      </c>
      <c r="J217" s="2">
        <v>0</v>
      </c>
      <c r="K217" s="2">
        <v>15356</v>
      </c>
      <c r="L217" s="2">
        <v>1857.84</v>
      </c>
      <c r="M217" s="2">
        <v>1570.44</v>
      </c>
      <c r="N217" s="13">
        <v>1686.7200000000012</v>
      </c>
      <c r="O217" s="2">
        <v>5115.0000000000009</v>
      </c>
      <c r="P217" s="2">
        <v>10241</v>
      </c>
    </row>
    <row r="218" spans="3:16" x14ac:dyDescent="0.2">
      <c r="C218" s="30" t="s">
        <v>387</v>
      </c>
      <c r="D218" s="20" t="s">
        <v>388</v>
      </c>
      <c r="E218" s="2">
        <v>13656</v>
      </c>
      <c r="F218" s="2">
        <v>0</v>
      </c>
      <c r="G218" s="2">
        <v>1016</v>
      </c>
      <c r="H218" s="2">
        <v>684</v>
      </c>
      <c r="I218" s="2">
        <v>0</v>
      </c>
      <c r="J218" s="2">
        <v>1129.0999999999999</v>
      </c>
      <c r="K218" s="2">
        <v>16485.099999999999</v>
      </c>
      <c r="L218" s="2">
        <v>1866.8</v>
      </c>
      <c r="M218" s="2">
        <v>1501.44</v>
      </c>
      <c r="N218" s="13">
        <v>6030.3599999999988</v>
      </c>
      <c r="O218" s="2">
        <v>9398.5999999999985</v>
      </c>
      <c r="P218" s="2">
        <v>7086.5</v>
      </c>
    </row>
    <row r="219" spans="3:16" x14ac:dyDescent="0.2">
      <c r="C219" s="30" t="s">
        <v>389</v>
      </c>
      <c r="D219" s="20" t="s">
        <v>390</v>
      </c>
      <c r="E219" s="2">
        <v>13656</v>
      </c>
      <c r="F219" s="2">
        <v>0</v>
      </c>
      <c r="G219" s="2">
        <v>1016</v>
      </c>
      <c r="H219" s="2">
        <v>684</v>
      </c>
      <c r="I219" s="2">
        <v>0</v>
      </c>
      <c r="J219" s="2">
        <v>910.4</v>
      </c>
      <c r="K219" s="2">
        <v>16266.4</v>
      </c>
      <c r="L219" s="2">
        <v>1962.07</v>
      </c>
      <c r="M219" s="2">
        <v>1570.44</v>
      </c>
      <c r="N219" s="13">
        <v>-0.11000000000058208</v>
      </c>
      <c r="O219" s="2">
        <v>3532.3999999999996</v>
      </c>
      <c r="P219" s="2">
        <v>12734</v>
      </c>
    </row>
    <row r="220" spans="3:16" x14ac:dyDescent="0.2">
      <c r="C220" s="30" t="s">
        <v>391</v>
      </c>
      <c r="D220" s="20" t="s">
        <v>392</v>
      </c>
      <c r="E220" s="2">
        <v>13656</v>
      </c>
      <c r="F220" s="2">
        <v>0</v>
      </c>
      <c r="G220" s="2">
        <v>1016</v>
      </c>
      <c r="H220" s="2">
        <v>684</v>
      </c>
      <c r="I220" s="2">
        <v>0</v>
      </c>
      <c r="J220" s="2">
        <f>910.4+456</f>
        <v>1366.4</v>
      </c>
      <c r="K220" s="2">
        <v>16722.400000000001</v>
      </c>
      <c r="L220" s="2">
        <v>2059.3000000000002</v>
      </c>
      <c r="M220" s="2">
        <v>1570.44</v>
      </c>
      <c r="N220" s="13">
        <v>0.66</v>
      </c>
      <c r="O220" s="2">
        <v>3630.4</v>
      </c>
      <c r="P220" s="2">
        <v>13092</v>
      </c>
    </row>
    <row r="221" spans="3:16" x14ac:dyDescent="0.2">
      <c r="C221" s="30" t="s">
        <v>393</v>
      </c>
      <c r="D221" s="20" t="s">
        <v>394</v>
      </c>
      <c r="E221" s="2">
        <v>13656</v>
      </c>
      <c r="F221" s="2">
        <v>0</v>
      </c>
      <c r="G221" s="2">
        <v>1016</v>
      </c>
      <c r="H221" s="2">
        <v>684</v>
      </c>
      <c r="I221" s="2">
        <v>0</v>
      </c>
      <c r="J221" s="2">
        <v>0</v>
      </c>
      <c r="K221" s="2">
        <v>15356</v>
      </c>
      <c r="L221" s="2">
        <v>1857.84</v>
      </c>
      <c r="M221" s="2">
        <v>1570.44</v>
      </c>
      <c r="N221" s="13">
        <v>0.22000000000116415</v>
      </c>
      <c r="O221" s="2">
        <v>3428.5000000000009</v>
      </c>
      <c r="P221" s="2">
        <v>11927.5</v>
      </c>
    </row>
    <row r="222" spans="3:16" x14ac:dyDescent="0.2">
      <c r="C222" s="30" t="s">
        <v>395</v>
      </c>
      <c r="D222" s="20" t="s">
        <v>396</v>
      </c>
      <c r="E222" s="2">
        <v>13656</v>
      </c>
      <c r="F222" s="2">
        <v>0</v>
      </c>
      <c r="G222" s="2">
        <v>1016</v>
      </c>
      <c r="H222" s="2">
        <v>456</v>
      </c>
      <c r="I222" s="2">
        <v>0</v>
      </c>
      <c r="J222" s="2">
        <v>455.2</v>
      </c>
      <c r="K222" s="2">
        <v>15583.2</v>
      </c>
      <c r="L222" s="2">
        <v>1760.52</v>
      </c>
      <c r="M222" s="2">
        <v>1570.44</v>
      </c>
      <c r="N222" s="13">
        <v>455.2400000000016</v>
      </c>
      <c r="O222" s="2">
        <v>3786.2000000000016</v>
      </c>
      <c r="P222" s="2">
        <v>11797</v>
      </c>
    </row>
    <row r="223" spans="3:16" x14ac:dyDescent="0.2">
      <c r="C223" s="30" t="s">
        <v>397</v>
      </c>
      <c r="D223" s="20" t="s">
        <v>398</v>
      </c>
      <c r="E223" s="2">
        <v>13656</v>
      </c>
      <c r="F223" s="2">
        <v>0</v>
      </c>
      <c r="G223" s="2">
        <v>1016</v>
      </c>
      <c r="H223" s="2">
        <v>684</v>
      </c>
      <c r="I223" s="2">
        <v>0</v>
      </c>
      <c r="J223" s="2">
        <v>0</v>
      </c>
      <c r="K223" s="2">
        <v>15356</v>
      </c>
      <c r="L223" s="2">
        <v>1857.84</v>
      </c>
      <c r="M223" s="2">
        <v>1570.44</v>
      </c>
      <c r="N223" s="13">
        <v>-0.27999999999883585</v>
      </c>
      <c r="O223" s="2">
        <v>3428.0000000000009</v>
      </c>
      <c r="P223" s="2">
        <v>11928</v>
      </c>
    </row>
    <row r="224" spans="3:16" x14ac:dyDescent="0.2">
      <c r="C224" s="30" t="s">
        <v>399</v>
      </c>
      <c r="D224" s="20" t="s">
        <v>400</v>
      </c>
      <c r="E224" s="2">
        <v>13656</v>
      </c>
      <c r="F224" s="2">
        <v>0</v>
      </c>
      <c r="G224" s="2">
        <v>1016</v>
      </c>
      <c r="H224" s="2">
        <v>684</v>
      </c>
      <c r="I224" s="2">
        <v>0</v>
      </c>
      <c r="J224" s="2">
        <v>910.4</v>
      </c>
      <c r="K224" s="2">
        <v>16266.4</v>
      </c>
      <c r="L224" s="2">
        <v>1962.07</v>
      </c>
      <c r="M224" s="2">
        <v>1570.44</v>
      </c>
      <c r="N224" s="13">
        <v>-0.11000000000058208</v>
      </c>
      <c r="O224" s="2">
        <v>3532.3999999999996</v>
      </c>
      <c r="P224" s="2">
        <v>12734</v>
      </c>
    </row>
    <row r="225" spans="3:16" x14ac:dyDescent="0.2">
      <c r="C225" s="30" t="s">
        <v>401</v>
      </c>
      <c r="D225" s="20" t="s">
        <v>402</v>
      </c>
      <c r="E225" s="2">
        <v>13656</v>
      </c>
      <c r="F225" s="2">
        <v>0</v>
      </c>
      <c r="G225" s="2">
        <v>1016</v>
      </c>
      <c r="H225" s="2">
        <v>684</v>
      </c>
      <c r="I225" s="2">
        <v>0</v>
      </c>
      <c r="J225" s="2">
        <f>1113.34+456</f>
        <v>1569.34</v>
      </c>
      <c r="K225" s="2">
        <v>16925.34</v>
      </c>
      <c r="L225" s="2">
        <v>2080.9699999999998</v>
      </c>
      <c r="M225" s="2">
        <v>1570.44</v>
      </c>
      <c r="N225" s="13">
        <v>0.93</v>
      </c>
      <c r="O225" s="2">
        <v>3652.3399999999997</v>
      </c>
      <c r="P225" s="2">
        <v>13273</v>
      </c>
    </row>
    <row r="226" spans="3:16" s="26" customFormat="1" x14ac:dyDescent="0.2">
      <c r="C226" s="31"/>
      <c r="E226" s="26" t="s">
        <v>39</v>
      </c>
      <c r="F226" s="26" t="s">
        <v>39</v>
      </c>
      <c r="G226" s="26" t="s">
        <v>39</v>
      </c>
      <c r="H226" s="26" t="s">
        <v>39</v>
      </c>
      <c r="I226" s="26" t="s">
        <v>39</v>
      </c>
      <c r="J226" s="26" t="s">
        <v>39</v>
      </c>
      <c r="K226" s="26" t="s">
        <v>39</v>
      </c>
      <c r="L226" s="26" t="s">
        <v>39</v>
      </c>
      <c r="M226" s="26" t="s">
        <v>39</v>
      </c>
      <c r="N226" s="26" t="s">
        <v>39</v>
      </c>
      <c r="O226" s="26" t="s">
        <v>39</v>
      </c>
      <c r="P226" s="26" t="s">
        <v>39</v>
      </c>
    </row>
    <row r="227" spans="3:16" x14ac:dyDescent="0.2">
      <c r="C227" s="30"/>
    </row>
    <row r="228" spans="3:16" x14ac:dyDescent="0.2">
      <c r="C228" s="32" t="s">
        <v>407</v>
      </c>
    </row>
    <row r="229" spans="3:16" x14ac:dyDescent="0.2">
      <c r="C229" s="30" t="s">
        <v>514</v>
      </c>
      <c r="D229" s="20" t="s">
        <v>515</v>
      </c>
      <c r="E229" s="13">
        <v>11279</v>
      </c>
      <c r="F229" s="2">
        <v>400</v>
      </c>
      <c r="G229" s="2">
        <v>737</v>
      </c>
      <c r="H229" s="2">
        <v>455</v>
      </c>
      <c r="I229" s="2">
        <v>850.2</v>
      </c>
      <c r="J229" s="2">
        <v>0</v>
      </c>
      <c r="K229" s="2">
        <v>13721.2</v>
      </c>
      <c r="L229" s="2">
        <v>1508.66</v>
      </c>
      <c r="M229" s="2">
        <v>1297.0999999999999</v>
      </c>
      <c r="N229" s="2">
        <v>162.44000000000051</v>
      </c>
      <c r="O229" s="2">
        <v>2968.2000000000007</v>
      </c>
      <c r="P229" s="2">
        <v>10753</v>
      </c>
    </row>
    <row r="230" spans="3:16" x14ac:dyDescent="0.2">
      <c r="C230" s="30" t="s">
        <v>408</v>
      </c>
      <c r="D230" s="20" t="s">
        <v>409</v>
      </c>
      <c r="E230" s="13">
        <v>13656</v>
      </c>
      <c r="F230" s="2">
        <v>0</v>
      </c>
      <c r="G230" s="2">
        <v>1016</v>
      </c>
      <c r="H230" s="2">
        <v>684</v>
      </c>
      <c r="I230" s="2">
        <v>708.5</v>
      </c>
      <c r="J230" s="2">
        <v>250</v>
      </c>
      <c r="K230" s="2">
        <v>16314.5</v>
      </c>
      <c r="L230" s="2">
        <v>2062.58</v>
      </c>
      <c r="M230" s="2">
        <v>1570.44</v>
      </c>
      <c r="N230" s="2">
        <v>7014.98</v>
      </c>
      <c r="O230" s="2">
        <v>10648</v>
      </c>
      <c r="P230" s="2">
        <v>5666.5</v>
      </c>
    </row>
    <row r="231" spans="3:16" x14ac:dyDescent="0.2">
      <c r="C231" s="30" t="s">
        <v>410</v>
      </c>
      <c r="D231" s="20" t="s">
        <v>411</v>
      </c>
      <c r="E231" s="13">
        <v>11279</v>
      </c>
      <c r="F231" s="2">
        <v>400</v>
      </c>
      <c r="G231" s="2">
        <v>737</v>
      </c>
      <c r="H231" s="2">
        <v>455</v>
      </c>
      <c r="I231" s="2">
        <v>566.79999999999995</v>
      </c>
      <c r="J231" s="2">
        <v>0</v>
      </c>
      <c r="K231" s="2">
        <v>13437.8</v>
      </c>
      <c r="L231" s="2">
        <v>1448.14</v>
      </c>
      <c r="M231" s="2">
        <v>1297.0999999999999</v>
      </c>
      <c r="N231" s="2">
        <v>162.55999999999949</v>
      </c>
      <c r="O231" s="2">
        <v>2907.7999999999993</v>
      </c>
      <c r="P231" s="2">
        <v>10530</v>
      </c>
    </row>
    <row r="232" spans="3:16" x14ac:dyDescent="0.2">
      <c r="C232" s="30" t="s">
        <v>412</v>
      </c>
      <c r="D232" s="20" t="s">
        <v>413</v>
      </c>
      <c r="E232" s="13">
        <v>13656</v>
      </c>
      <c r="F232" s="2">
        <v>0</v>
      </c>
      <c r="G232" s="2">
        <v>1016</v>
      </c>
      <c r="H232" s="2">
        <v>684</v>
      </c>
      <c r="I232" s="2">
        <v>566.79999999999995</v>
      </c>
      <c r="J232" s="2">
        <v>455.2</v>
      </c>
      <c r="K232" s="2">
        <v>16378</v>
      </c>
      <c r="L232" s="2">
        <v>2024.69</v>
      </c>
      <c r="M232" s="2">
        <v>1570.44</v>
      </c>
      <c r="N232" s="2">
        <v>199.86999999999898</v>
      </c>
      <c r="O232" s="2">
        <v>3794.9999999999991</v>
      </c>
      <c r="P232" s="2">
        <v>12583</v>
      </c>
    </row>
    <row r="233" spans="3:16" x14ac:dyDescent="0.2">
      <c r="C233" s="30" t="s">
        <v>414</v>
      </c>
      <c r="D233" s="20" t="s">
        <v>415</v>
      </c>
      <c r="E233" s="13">
        <v>13656</v>
      </c>
      <c r="F233" s="2">
        <v>0</v>
      </c>
      <c r="G233" s="2">
        <v>1016</v>
      </c>
      <c r="H233" s="2">
        <v>684</v>
      </c>
      <c r="I233" s="2">
        <v>283.39999999999998</v>
      </c>
      <c r="J233" s="2">
        <v>0</v>
      </c>
      <c r="K233" s="2">
        <v>15639.4</v>
      </c>
      <c r="L233" s="2">
        <v>1916.75</v>
      </c>
      <c r="M233" s="2">
        <v>1570.44</v>
      </c>
      <c r="N233" s="2">
        <v>4312.2099999999991</v>
      </c>
      <c r="O233" s="2">
        <v>7799.4</v>
      </c>
      <c r="P233" s="2">
        <v>7840</v>
      </c>
    </row>
    <row r="234" spans="3:16" x14ac:dyDescent="0.2">
      <c r="C234" s="30" t="s">
        <v>416</v>
      </c>
      <c r="D234" s="20" t="s">
        <v>417</v>
      </c>
      <c r="E234" s="13">
        <v>14605</v>
      </c>
      <c r="F234" s="2">
        <v>400</v>
      </c>
      <c r="G234" s="2">
        <v>1046</v>
      </c>
      <c r="H234" s="2">
        <v>886</v>
      </c>
      <c r="I234" s="2">
        <v>283.39999999999998</v>
      </c>
      <c r="J234" s="2">
        <v>0</v>
      </c>
      <c r="K234" s="2">
        <v>17220.400000000001</v>
      </c>
      <c r="L234" s="2">
        <v>2256.12</v>
      </c>
      <c r="M234" s="2">
        <v>1679.6</v>
      </c>
      <c r="N234" s="2">
        <v>-0.31999999999788997</v>
      </c>
      <c r="O234" s="2">
        <v>3935.4000000000019</v>
      </c>
      <c r="P234" s="2">
        <v>13285</v>
      </c>
    </row>
    <row r="235" spans="3:16" x14ac:dyDescent="0.2">
      <c r="C235" s="30" t="s">
        <v>418</v>
      </c>
      <c r="D235" s="20" t="s">
        <v>419</v>
      </c>
      <c r="E235" s="13">
        <v>13656</v>
      </c>
      <c r="F235" s="2">
        <v>0</v>
      </c>
      <c r="G235" s="2">
        <v>1016</v>
      </c>
      <c r="H235" s="2">
        <v>684</v>
      </c>
      <c r="I235" s="2">
        <v>283.39999999999998</v>
      </c>
      <c r="J235" s="2">
        <v>455.2</v>
      </c>
      <c r="K235" s="2">
        <v>16094.6</v>
      </c>
      <c r="L235" s="2">
        <v>1869.76</v>
      </c>
      <c r="M235" s="2">
        <v>1570.44</v>
      </c>
      <c r="N235" s="2">
        <v>4319.9000000000015</v>
      </c>
      <c r="O235" s="2">
        <v>7760.1000000000013</v>
      </c>
      <c r="P235" s="2">
        <v>8334.5</v>
      </c>
    </row>
    <row r="236" spans="3:16" x14ac:dyDescent="0.2">
      <c r="C236" s="30" t="s">
        <v>420</v>
      </c>
      <c r="D236" s="20" t="s">
        <v>421</v>
      </c>
      <c r="E236" s="13">
        <v>13656</v>
      </c>
      <c r="F236" s="2">
        <v>0</v>
      </c>
      <c r="G236" s="2">
        <v>1016</v>
      </c>
      <c r="H236" s="2">
        <v>684</v>
      </c>
      <c r="I236" s="2">
        <v>283.39999999999998</v>
      </c>
      <c r="J236" s="2">
        <v>455.2</v>
      </c>
      <c r="K236" s="2">
        <v>16094.6</v>
      </c>
      <c r="L236" s="2">
        <v>1966.99</v>
      </c>
      <c r="M236" s="2">
        <v>1570.44</v>
      </c>
      <c r="N236" s="2">
        <v>186.67000000000007</v>
      </c>
      <c r="O236" s="2">
        <v>3724.1000000000004</v>
      </c>
      <c r="P236" s="2">
        <v>12370.5</v>
      </c>
    </row>
    <row r="237" spans="3:16" x14ac:dyDescent="0.2">
      <c r="C237" s="30" t="s">
        <v>422</v>
      </c>
      <c r="D237" s="20" t="s">
        <v>423</v>
      </c>
      <c r="E237" s="13">
        <v>13617</v>
      </c>
      <c r="F237" s="2">
        <v>0</v>
      </c>
      <c r="G237" s="2">
        <v>1016</v>
      </c>
      <c r="H237" s="2">
        <v>684</v>
      </c>
      <c r="I237" s="2">
        <v>283.39999999999998</v>
      </c>
      <c r="J237" s="2">
        <v>455.2</v>
      </c>
      <c r="K237" s="2">
        <v>16055.6</v>
      </c>
      <c r="L237" s="2">
        <v>1952</v>
      </c>
      <c r="M237" s="2">
        <v>1570.44</v>
      </c>
      <c r="N237" s="2">
        <v>7742.16</v>
      </c>
      <c r="O237" s="2">
        <v>11264.6</v>
      </c>
      <c r="P237" s="2">
        <v>4791</v>
      </c>
    </row>
    <row r="238" spans="3:16" x14ac:dyDescent="0.2">
      <c r="C238" s="30" t="s">
        <v>424</v>
      </c>
      <c r="D238" s="20" t="s">
        <v>425</v>
      </c>
      <c r="E238" s="13">
        <v>11104</v>
      </c>
      <c r="F238" s="2">
        <v>0</v>
      </c>
      <c r="G238" s="2">
        <v>784</v>
      </c>
      <c r="H238" s="2">
        <v>499</v>
      </c>
      <c r="I238" s="2">
        <v>283.39999999999998</v>
      </c>
      <c r="J238" s="2">
        <v>0</v>
      </c>
      <c r="K238" s="2">
        <v>12670.4</v>
      </c>
      <c r="L238" s="2">
        <v>1302.58</v>
      </c>
      <c r="M238" s="2">
        <v>1276.94</v>
      </c>
      <c r="N238" s="2">
        <v>-0.12000000000080036</v>
      </c>
      <c r="O238" s="2">
        <v>2579.3999999999992</v>
      </c>
      <c r="P238" s="2">
        <v>10091</v>
      </c>
    </row>
    <row r="239" spans="3:16" x14ac:dyDescent="0.2">
      <c r="C239" s="30" t="s">
        <v>426</v>
      </c>
      <c r="D239" s="20" t="s">
        <v>427</v>
      </c>
      <c r="E239" s="13">
        <v>13656</v>
      </c>
      <c r="F239" s="2">
        <v>0</v>
      </c>
      <c r="G239" s="2">
        <v>1016</v>
      </c>
      <c r="H239" s="2">
        <v>684</v>
      </c>
      <c r="I239" s="2">
        <v>283.39999999999998</v>
      </c>
      <c r="J239" s="2">
        <v>455.2</v>
      </c>
      <c r="K239" s="2">
        <v>16094.6</v>
      </c>
      <c r="L239" s="2">
        <v>1966.99</v>
      </c>
      <c r="M239" s="2">
        <v>1570.44</v>
      </c>
      <c r="N239" s="2">
        <v>5152.67</v>
      </c>
      <c r="O239" s="2">
        <v>8690.1</v>
      </c>
      <c r="P239" s="2">
        <v>7404.5</v>
      </c>
    </row>
    <row r="240" spans="3:16" x14ac:dyDescent="0.2">
      <c r="C240" s="30" t="s">
        <v>428</v>
      </c>
      <c r="D240" s="20" t="s">
        <v>429</v>
      </c>
      <c r="E240" s="13">
        <v>13656</v>
      </c>
      <c r="F240" s="2">
        <v>0</v>
      </c>
      <c r="G240" s="2">
        <v>1016</v>
      </c>
      <c r="H240" s="2">
        <v>684</v>
      </c>
      <c r="I240" s="2">
        <v>283.39999999999998</v>
      </c>
      <c r="J240" s="2">
        <v>455.2</v>
      </c>
      <c r="K240" s="2">
        <v>16094.6</v>
      </c>
      <c r="L240" s="2">
        <v>1966.99</v>
      </c>
      <c r="M240" s="2">
        <v>1570.44</v>
      </c>
      <c r="N240" s="2">
        <v>5974.67</v>
      </c>
      <c r="O240" s="2">
        <v>9512.1</v>
      </c>
      <c r="P240" s="2">
        <v>6582.5</v>
      </c>
    </row>
    <row r="241" spans="3:16" x14ac:dyDescent="0.2">
      <c r="C241" s="30" t="s">
        <v>430</v>
      </c>
      <c r="D241" s="20" t="s">
        <v>431</v>
      </c>
      <c r="E241" s="13">
        <v>13656</v>
      </c>
      <c r="F241" s="2">
        <v>0</v>
      </c>
      <c r="G241" s="2">
        <v>1016</v>
      </c>
      <c r="H241" s="2">
        <v>684</v>
      </c>
      <c r="I241" s="2">
        <v>283.39999999999998</v>
      </c>
      <c r="J241" s="2">
        <v>455.2</v>
      </c>
      <c r="K241" s="2">
        <v>16094.6</v>
      </c>
      <c r="L241" s="2">
        <v>1966.99</v>
      </c>
      <c r="M241" s="2">
        <v>1570.44</v>
      </c>
      <c r="N241" s="2">
        <v>6040.17</v>
      </c>
      <c r="O241" s="2">
        <v>9577.6</v>
      </c>
      <c r="P241" s="2">
        <v>6517</v>
      </c>
    </row>
    <row r="242" spans="3:16" x14ac:dyDescent="0.2">
      <c r="C242" s="30" t="s">
        <v>432</v>
      </c>
      <c r="D242" s="20" t="s">
        <v>433</v>
      </c>
      <c r="E242" s="13">
        <v>14286.9</v>
      </c>
      <c r="F242" s="2">
        <v>200</v>
      </c>
      <c r="G242" s="2">
        <v>788</v>
      </c>
      <c r="H242" s="2">
        <v>468</v>
      </c>
      <c r="I242" s="2">
        <v>283.39999999999998</v>
      </c>
      <c r="J242" s="2">
        <v>0</v>
      </c>
      <c r="K242" s="2">
        <v>16026.3</v>
      </c>
      <c r="L242" s="2">
        <v>1990.42</v>
      </c>
      <c r="M242" s="2">
        <v>1643</v>
      </c>
      <c r="N242" s="2">
        <v>3162.8799999999992</v>
      </c>
      <c r="O242" s="2">
        <v>6796.2999999999993</v>
      </c>
      <c r="P242" s="2">
        <v>9230</v>
      </c>
    </row>
    <row r="243" spans="3:16" x14ac:dyDescent="0.2">
      <c r="C243" s="30" t="s">
        <v>21</v>
      </c>
      <c r="D243" s="20" t="s">
        <v>22</v>
      </c>
      <c r="E243" s="13">
        <v>13656</v>
      </c>
      <c r="F243" s="2">
        <v>0</v>
      </c>
      <c r="G243" s="2">
        <v>1016</v>
      </c>
      <c r="H243" s="2">
        <v>684</v>
      </c>
      <c r="I243" s="2">
        <v>283.39999999999998</v>
      </c>
      <c r="J243" s="2">
        <v>0</v>
      </c>
      <c r="K243" s="2">
        <v>15639.4</v>
      </c>
      <c r="L243" s="2">
        <v>1918.38</v>
      </c>
      <c r="M243" s="2">
        <v>1570.44</v>
      </c>
      <c r="N243" s="2">
        <v>4828.58</v>
      </c>
      <c r="O243" s="2">
        <v>8317.4</v>
      </c>
      <c r="P243" s="2">
        <v>7322</v>
      </c>
    </row>
    <row r="244" spans="3:16" x14ac:dyDescent="0.2">
      <c r="C244" s="30" t="s">
        <v>434</v>
      </c>
      <c r="D244" s="20" t="s">
        <v>435</v>
      </c>
      <c r="E244" s="13">
        <v>13656</v>
      </c>
      <c r="F244" s="2">
        <v>0</v>
      </c>
      <c r="G244" s="2">
        <v>1016</v>
      </c>
      <c r="H244" s="2">
        <v>684</v>
      </c>
      <c r="I244" s="2">
        <v>283.39999999999998</v>
      </c>
      <c r="J244" s="2">
        <v>0</v>
      </c>
      <c r="K244" s="2">
        <v>15639.4</v>
      </c>
      <c r="L244" s="2">
        <v>1918.38</v>
      </c>
      <c r="M244" s="2">
        <v>1570.44</v>
      </c>
      <c r="N244" s="2">
        <v>186.57999999999993</v>
      </c>
      <c r="O244" s="2">
        <v>3675.4</v>
      </c>
      <c r="P244" s="2">
        <v>11964</v>
      </c>
    </row>
    <row r="245" spans="3:16" x14ac:dyDescent="0.2">
      <c r="C245" s="30" t="s">
        <v>436</v>
      </c>
      <c r="D245" s="20" t="s">
        <v>437</v>
      </c>
      <c r="E245" s="13">
        <v>13656</v>
      </c>
      <c r="F245" s="2">
        <v>0</v>
      </c>
      <c r="G245" s="2">
        <v>1016</v>
      </c>
      <c r="H245" s="2">
        <v>684</v>
      </c>
      <c r="I245" s="2">
        <v>0</v>
      </c>
      <c r="J245" s="2">
        <v>2312.67</v>
      </c>
      <c r="K245" s="2">
        <v>17668.669999999998</v>
      </c>
      <c r="L245" s="2">
        <v>2218.2399999999998</v>
      </c>
      <c r="M245" s="2">
        <v>1570.44</v>
      </c>
      <c r="N245" s="2">
        <v>8092.989999999998</v>
      </c>
      <c r="O245" s="2">
        <v>11881.669999999998</v>
      </c>
      <c r="P245" s="2">
        <v>5787</v>
      </c>
    </row>
    <row r="246" spans="3:16" x14ac:dyDescent="0.2">
      <c r="C246" s="30" t="s">
        <v>440</v>
      </c>
      <c r="D246" s="20" t="s">
        <v>441</v>
      </c>
      <c r="E246" s="13">
        <v>13656</v>
      </c>
      <c r="F246" s="2">
        <v>0</v>
      </c>
      <c r="G246" s="2">
        <v>1016</v>
      </c>
      <c r="H246" s="2">
        <v>684</v>
      </c>
      <c r="I246" s="2">
        <v>0</v>
      </c>
      <c r="J246" s="2">
        <v>455.2</v>
      </c>
      <c r="K246" s="2">
        <v>15811.2</v>
      </c>
      <c r="L246" s="2">
        <v>1898.75</v>
      </c>
      <c r="M246" s="2">
        <v>1570.44</v>
      </c>
      <c r="N246" s="2">
        <v>222.51000000000022</v>
      </c>
      <c r="O246" s="2">
        <v>3691.7000000000003</v>
      </c>
      <c r="P246" s="2">
        <v>12119.5</v>
      </c>
    </row>
    <row r="247" spans="3:16" x14ac:dyDescent="0.2">
      <c r="C247" s="30" t="s">
        <v>442</v>
      </c>
      <c r="D247" s="20" t="s">
        <v>443</v>
      </c>
      <c r="E247" s="13">
        <v>13656</v>
      </c>
      <c r="F247" s="2">
        <v>0</v>
      </c>
      <c r="G247" s="2">
        <v>1016</v>
      </c>
      <c r="H247" s="2">
        <v>684</v>
      </c>
      <c r="I247" s="2">
        <v>0</v>
      </c>
      <c r="J247" s="2">
        <v>0</v>
      </c>
      <c r="K247" s="2">
        <v>15356</v>
      </c>
      <c r="L247" s="2">
        <v>1857.84</v>
      </c>
      <c r="M247" s="2">
        <v>1570.44</v>
      </c>
      <c r="N247" s="2">
        <v>186.72000000000116</v>
      </c>
      <c r="O247" s="2">
        <v>3615.0000000000009</v>
      </c>
      <c r="P247" s="2">
        <v>11741</v>
      </c>
    </row>
    <row r="248" spans="3:16" x14ac:dyDescent="0.2">
      <c r="C248" s="30" t="s">
        <v>444</v>
      </c>
      <c r="D248" s="20" t="s">
        <v>445</v>
      </c>
      <c r="E248" s="13">
        <v>13656</v>
      </c>
      <c r="F248" s="2">
        <v>0</v>
      </c>
      <c r="G248" s="2">
        <v>1016</v>
      </c>
      <c r="H248" s="2">
        <v>684</v>
      </c>
      <c r="I248" s="2">
        <v>0</v>
      </c>
      <c r="J248" s="2">
        <v>0</v>
      </c>
      <c r="K248" s="2">
        <v>15356</v>
      </c>
      <c r="L248" s="2">
        <v>1855.95</v>
      </c>
      <c r="M248" s="2">
        <v>1570.44</v>
      </c>
      <c r="N248" s="2">
        <v>2807.6100000000006</v>
      </c>
      <c r="O248" s="2">
        <v>6234.0000000000009</v>
      </c>
      <c r="P248" s="2">
        <v>9122</v>
      </c>
    </row>
    <row r="249" spans="3:16" x14ac:dyDescent="0.2">
      <c r="C249" s="30" t="s">
        <v>516</v>
      </c>
      <c r="D249" s="20" t="s">
        <v>517</v>
      </c>
      <c r="E249" s="13">
        <v>13656</v>
      </c>
      <c r="F249" s="2">
        <v>0</v>
      </c>
      <c r="G249" s="2">
        <v>1016</v>
      </c>
      <c r="H249" s="2">
        <v>684</v>
      </c>
      <c r="I249" s="2">
        <v>0</v>
      </c>
      <c r="J249" s="2">
        <v>0</v>
      </c>
      <c r="K249" s="2">
        <v>15356</v>
      </c>
      <c r="L249" s="2">
        <v>1791.29</v>
      </c>
      <c r="M249" s="2">
        <v>1570.44</v>
      </c>
      <c r="N249" s="2">
        <v>-0.22999999999956344</v>
      </c>
      <c r="O249" s="2">
        <v>3361.5000000000005</v>
      </c>
      <c r="P249" s="2">
        <v>11994.5</v>
      </c>
    </row>
    <row r="250" spans="3:16" x14ac:dyDescent="0.2">
      <c r="C250" s="30" t="s">
        <v>446</v>
      </c>
      <c r="D250" s="20" t="s">
        <v>447</v>
      </c>
      <c r="E250" s="13">
        <v>13656</v>
      </c>
      <c r="F250" s="2">
        <v>0</v>
      </c>
      <c r="G250" s="2">
        <v>1016</v>
      </c>
      <c r="H250" s="2">
        <v>684</v>
      </c>
      <c r="I250" s="2">
        <v>0</v>
      </c>
      <c r="J250" s="2">
        <v>910.4</v>
      </c>
      <c r="K250" s="2">
        <v>16266.4</v>
      </c>
      <c r="L250" s="2">
        <v>1962.07</v>
      </c>
      <c r="M250" s="2">
        <v>1570.44</v>
      </c>
      <c r="N250" s="13">
        <v>-0.11000000000058208</v>
      </c>
      <c r="O250" s="2">
        <v>3532.3999999999996</v>
      </c>
      <c r="P250" s="2">
        <v>12734</v>
      </c>
    </row>
    <row r="251" spans="3:16" x14ac:dyDescent="0.2">
      <c r="C251" s="30" t="s">
        <v>448</v>
      </c>
      <c r="D251" s="20" t="s">
        <v>449</v>
      </c>
      <c r="E251" s="13">
        <v>11279</v>
      </c>
      <c r="F251" s="2">
        <v>200</v>
      </c>
      <c r="G251" s="2">
        <v>737</v>
      </c>
      <c r="H251" s="2">
        <v>455</v>
      </c>
      <c r="I251" s="2">
        <v>0</v>
      </c>
      <c r="J251" s="2">
        <v>0</v>
      </c>
      <c r="K251" s="2">
        <v>12671</v>
      </c>
      <c r="L251" s="2">
        <v>1302.72</v>
      </c>
      <c r="M251" s="2">
        <v>1297.0999999999999</v>
      </c>
      <c r="N251" s="13">
        <v>0.18000000000029104</v>
      </c>
      <c r="O251" s="2">
        <v>2600</v>
      </c>
      <c r="P251" s="2">
        <v>10071</v>
      </c>
    </row>
    <row r="252" spans="3:16" x14ac:dyDescent="0.2">
      <c r="C252" s="30" t="s">
        <v>450</v>
      </c>
      <c r="D252" s="20" t="s">
        <v>451</v>
      </c>
      <c r="E252" s="13">
        <v>13656</v>
      </c>
      <c r="F252" s="2">
        <v>0</v>
      </c>
      <c r="G252" s="2">
        <v>1016</v>
      </c>
      <c r="H252" s="2">
        <v>684</v>
      </c>
      <c r="I252" s="2">
        <v>0</v>
      </c>
      <c r="J252" s="2">
        <v>910.4</v>
      </c>
      <c r="K252" s="2">
        <v>16266.4</v>
      </c>
      <c r="L252" s="2">
        <v>1962.07</v>
      </c>
      <c r="M252" s="2">
        <v>1570.44</v>
      </c>
      <c r="N252" s="13">
        <v>-0.11000000000058208</v>
      </c>
      <c r="O252" s="2">
        <v>3532.3999999999996</v>
      </c>
      <c r="P252" s="2">
        <v>12734</v>
      </c>
    </row>
    <row r="253" spans="3:16" x14ac:dyDescent="0.2">
      <c r="C253" s="30" t="s">
        <v>452</v>
      </c>
      <c r="D253" s="20" t="s">
        <v>453</v>
      </c>
      <c r="E253" s="13">
        <v>13656</v>
      </c>
      <c r="F253" s="2">
        <v>0</v>
      </c>
      <c r="G253" s="2">
        <v>1016</v>
      </c>
      <c r="H253" s="2">
        <v>684</v>
      </c>
      <c r="I253" s="2">
        <v>0</v>
      </c>
      <c r="J253" s="2">
        <v>910.4</v>
      </c>
      <c r="K253" s="2">
        <v>16266.4</v>
      </c>
      <c r="L253" s="2">
        <v>1962.07</v>
      </c>
      <c r="M253" s="2">
        <v>1570.44</v>
      </c>
      <c r="N253" s="13">
        <v>1685.8899999999994</v>
      </c>
      <c r="O253" s="2">
        <v>5218.3999999999996</v>
      </c>
      <c r="P253" s="2">
        <v>11048</v>
      </c>
    </row>
    <row r="254" spans="3:16" x14ac:dyDescent="0.2">
      <c r="C254" s="30" t="s">
        <v>454</v>
      </c>
      <c r="D254" s="20" t="s">
        <v>455</v>
      </c>
      <c r="E254" s="13">
        <v>13656</v>
      </c>
      <c r="F254" s="2">
        <v>0</v>
      </c>
      <c r="G254" s="2">
        <v>1016</v>
      </c>
      <c r="H254" s="2">
        <v>684</v>
      </c>
      <c r="I254" s="2">
        <v>0</v>
      </c>
      <c r="J254" s="2">
        <v>455.2</v>
      </c>
      <c r="K254" s="2">
        <v>15811.2</v>
      </c>
      <c r="L254" s="2">
        <v>1906.45</v>
      </c>
      <c r="M254" s="2">
        <v>1570.44</v>
      </c>
      <c r="N254" s="13">
        <v>1951.8100000000013</v>
      </c>
      <c r="O254" s="2">
        <v>5428.7000000000016</v>
      </c>
      <c r="P254" s="2">
        <v>10382.5</v>
      </c>
    </row>
    <row r="255" spans="3:16" x14ac:dyDescent="0.2">
      <c r="C255" s="30" t="s">
        <v>456</v>
      </c>
      <c r="D255" s="20" t="s">
        <v>457</v>
      </c>
      <c r="E255" s="13">
        <v>13656</v>
      </c>
      <c r="F255" s="2">
        <v>0</v>
      </c>
      <c r="G255" s="2">
        <v>1016</v>
      </c>
      <c r="H255" s="2">
        <v>684</v>
      </c>
      <c r="I255" s="2">
        <v>0</v>
      </c>
      <c r="J255" s="2">
        <v>0</v>
      </c>
      <c r="K255" s="2">
        <v>15356</v>
      </c>
      <c r="L255" s="2">
        <v>1857.84</v>
      </c>
      <c r="M255" s="2">
        <v>1570.44</v>
      </c>
      <c r="N255" s="13">
        <v>1951.7200000000012</v>
      </c>
      <c r="O255" s="2">
        <v>5380.0000000000009</v>
      </c>
      <c r="P255" s="2">
        <v>9976</v>
      </c>
    </row>
    <row r="256" spans="3:16" x14ac:dyDescent="0.2">
      <c r="C256" s="30" t="s">
        <v>458</v>
      </c>
      <c r="D256" s="20" t="s">
        <v>459</v>
      </c>
      <c r="E256" s="13">
        <v>13656</v>
      </c>
      <c r="F256" s="2">
        <v>0</v>
      </c>
      <c r="G256" s="2">
        <v>1016</v>
      </c>
      <c r="H256" s="2">
        <v>685.1</v>
      </c>
      <c r="I256" s="2">
        <v>0</v>
      </c>
      <c r="J256" s="2">
        <v>0</v>
      </c>
      <c r="K256" s="2">
        <v>15357.1</v>
      </c>
      <c r="L256" s="2">
        <v>1858.08</v>
      </c>
      <c r="M256" s="2">
        <v>1570.44</v>
      </c>
      <c r="N256" s="13">
        <v>7.999999999992724E-2</v>
      </c>
      <c r="O256" s="2">
        <v>3428.6</v>
      </c>
      <c r="P256" s="2">
        <v>11928.5</v>
      </c>
    </row>
    <row r="257" spans="3:16" x14ac:dyDescent="0.2">
      <c r="C257" s="30" t="s">
        <v>460</v>
      </c>
      <c r="D257" s="20" t="s">
        <v>461</v>
      </c>
      <c r="E257" s="13">
        <v>13656</v>
      </c>
      <c r="F257" s="2">
        <v>0</v>
      </c>
      <c r="G257" s="2">
        <v>1016</v>
      </c>
      <c r="H257" s="2">
        <v>685.1</v>
      </c>
      <c r="I257" s="2">
        <v>0</v>
      </c>
      <c r="J257" s="2">
        <v>1451.58</v>
      </c>
      <c r="K257" s="2">
        <v>16808.68</v>
      </c>
      <c r="L257" s="2">
        <v>2048.9899999999998</v>
      </c>
      <c r="M257" s="2">
        <v>1570.44</v>
      </c>
      <c r="N257" s="13">
        <v>-0.25</v>
      </c>
      <c r="O257" s="2">
        <v>3619.18</v>
      </c>
      <c r="P257" s="2">
        <v>13189.5</v>
      </c>
    </row>
    <row r="258" spans="3:16" x14ac:dyDescent="0.2">
      <c r="C258" s="30" t="s">
        <v>536</v>
      </c>
      <c r="D258" s="20" t="s">
        <v>537</v>
      </c>
      <c r="E258" s="13">
        <v>13656</v>
      </c>
      <c r="F258" s="2">
        <v>0</v>
      </c>
      <c r="G258" s="2">
        <v>1016</v>
      </c>
      <c r="H258" s="2">
        <v>684</v>
      </c>
      <c r="I258" s="2">
        <v>0</v>
      </c>
      <c r="J258" s="2">
        <v>910.4</v>
      </c>
      <c r="K258" s="2">
        <v>16266.4</v>
      </c>
      <c r="L258" s="2">
        <v>1962.07</v>
      </c>
      <c r="M258" s="2">
        <v>1570.44</v>
      </c>
      <c r="N258" s="13">
        <v>-0.11000000000058208</v>
      </c>
      <c r="O258" s="2">
        <v>3532.3999999999996</v>
      </c>
      <c r="P258" s="2">
        <v>12734</v>
      </c>
    </row>
    <row r="259" spans="3:16" x14ac:dyDescent="0.2">
      <c r="C259" s="30" t="s">
        <v>462</v>
      </c>
      <c r="D259" s="20" t="s">
        <v>463</v>
      </c>
      <c r="E259" s="13">
        <v>13656</v>
      </c>
      <c r="F259" s="2">
        <v>0</v>
      </c>
      <c r="G259" s="2">
        <v>1016</v>
      </c>
      <c r="H259" s="2">
        <v>638.4</v>
      </c>
      <c r="I259" s="2">
        <v>0</v>
      </c>
      <c r="J259" s="2">
        <v>910.4</v>
      </c>
      <c r="K259" s="2">
        <v>16220.8</v>
      </c>
      <c r="L259" s="2">
        <v>1952.33</v>
      </c>
      <c r="M259" s="2">
        <v>1570.44</v>
      </c>
      <c r="N259" s="13">
        <v>2.9999999998835847E-2</v>
      </c>
      <c r="O259" s="2">
        <v>3522.7999999999988</v>
      </c>
      <c r="P259" s="2">
        <v>12698</v>
      </c>
    </row>
    <row r="260" spans="3:16" x14ac:dyDescent="0.2">
      <c r="C260" s="30" t="s">
        <v>518</v>
      </c>
      <c r="D260" s="20" t="s">
        <v>519</v>
      </c>
      <c r="E260" s="13">
        <v>13656</v>
      </c>
      <c r="F260" s="2">
        <v>0</v>
      </c>
      <c r="G260" s="2">
        <v>1016</v>
      </c>
      <c r="H260" s="2">
        <v>638.4</v>
      </c>
      <c r="I260" s="2">
        <v>0</v>
      </c>
      <c r="J260" s="2">
        <v>910.4</v>
      </c>
      <c r="K260" s="2">
        <v>16220.8</v>
      </c>
      <c r="L260" s="2">
        <v>1851.85</v>
      </c>
      <c r="M260" s="2">
        <v>1570.44</v>
      </c>
      <c r="N260" s="13">
        <v>470.5099999999984</v>
      </c>
      <c r="O260" s="2">
        <v>3892.7999999999984</v>
      </c>
      <c r="P260" s="2">
        <v>12328</v>
      </c>
    </row>
    <row r="261" spans="3:16" x14ac:dyDescent="0.2">
      <c r="C261" s="30" t="s">
        <v>464</v>
      </c>
      <c r="D261" s="20" t="s">
        <v>465</v>
      </c>
      <c r="E261" s="13">
        <v>13656</v>
      </c>
      <c r="F261" s="2">
        <v>0</v>
      </c>
      <c r="G261" s="2">
        <v>1016</v>
      </c>
      <c r="H261" s="2">
        <v>638.4</v>
      </c>
      <c r="I261" s="2">
        <v>0</v>
      </c>
      <c r="J261" s="2">
        <v>910.4</v>
      </c>
      <c r="K261" s="2">
        <v>16220.8</v>
      </c>
      <c r="L261" s="2">
        <v>1952.33</v>
      </c>
      <c r="M261" s="2">
        <v>1570.44</v>
      </c>
      <c r="N261" s="13">
        <v>2891.0299999999988</v>
      </c>
      <c r="O261" s="2">
        <v>6413.7999999999993</v>
      </c>
      <c r="P261" s="2">
        <v>9807</v>
      </c>
    </row>
    <row r="262" spans="3:16" x14ac:dyDescent="0.2">
      <c r="C262" s="30" t="s">
        <v>466</v>
      </c>
      <c r="D262" s="20" t="s">
        <v>467</v>
      </c>
      <c r="E262" s="13">
        <v>13656</v>
      </c>
      <c r="F262" s="2">
        <v>0</v>
      </c>
      <c r="G262" s="2">
        <v>1016</v>
      </c>
      <c r="H262" s="2">
        <v>684</v>
      </c>
      <c r="I262" s="2">
        <v>0</v>
      </c>
      <c r="J262" s="2">
        <v>910.4</v>
      </c>
      <c r="K262" s="2">
        <v>16266.4</v>
      </c>
      <c r="L262" s="2">
        <v>1962.07</v>
      </c>
      <c r="M262" s="2">
        <v>1570.44</v>
      </c>
      <c r="N262" s="13">
        <v>0.38999999999941792</v>
      </c>
      <c r="O262" s="2">
        <v>3532.8999999999996</v>
      </c>
      <c r="P262" s="2">
        <v>12733.5</v>
      </c>
    </row>
    <row r="263" spans="3:16" x14ac:dyDescent="0.2">
      <c r="C263" s="30" t="s">
        <v>136</v>
      </c>
      <c r="D263" s="20" t="s">
        <v>137</v>
      </c>
      <c r="E263" s="13">
        <v>13656</v>
      </c>
      <c r="F263" s="2">
        <v>0</v>
      </c>
      <c r="G263" s="2">
        <v>1016</v>
      </c>
      <c r="H263" s="2">
        <v>684</v>
      </c>
      <c r="I263" s="2">
        <v>0</v>
      </c>
      <c r="J263" s="2">
        <v>455.2</v>
      </c>
      <c r="K263" s="2">
        <v>15811.2</v>
      </c>
      <c r="L263" s="2">
        <v>1906.45</v>
      </c>
      <c r="M263" s="2">
        <v>1570.44</v>
      </c>
      <c r="N263" s="13">
        <v>-0.18999999999869033</v>
      </c>
      <c r="O263" s="2">
        <v>3476.7000000000016</v>
      </c>
      <c r="P263" s="2">
        <v>12334.5</v>
      </c>
    </row>
    <row r="264" spans="3:16" x14ac:dyDescent="0.2">
      <c r="C264" s="30" t="s">
        <v>468</v>
      </c>
      <c r="D264" s="20" t="s">
        <v>469</v>
      </c>
      <c r="E264" s="13">
        <v>13656</v>
      </c>
      <c r="F264" s="2">
        <v>0</v>
      </c>
      <c r="G264" s="2">
        <v>1016</v>
      </c>
      <c r="H264" s="2">
        <v>684</v>
      </c>
      <c r="I264" s="2">
        <v>0</v>
      </c>
      <c r="J264" s="2">
        <v>0</v>
      </c>
      <c r="K264" s="2">
        <v>15356</v>
      </c>
      <c r="L264" s="2">
        <v>1857.84</v>
      </c>
      <c r="M264" s="2">
        <v>1570.44</v>
      </c>
      <c r="N264" s="13">
        <v>0.22000000000116415</v>
      </c>
      <c r="O264" s="2">
        <v>3428.5000000000009</v>
      </c>
      <c r="P264" s="2">
        <v>11927.5</v>
      </c>
    </row>
    <row r="265" spans="3:16" x14ac:dyDescent="0.2">
      <c r="C265" s="30" t="s">
        <v>470</v>
      </c>
      <c r="D265" s="20" t="s">
        <v>471</v>
      </c>
      <c r="E265" s="2">
        <v>13656</v>
      </c>
      <c r="F265" s="2">
        <v>0</v>
      </c>
      <c r="G265" s="2">
        <v>1016</v>
      </c>
      <c r="H265" s="2">
        <v>684</v>
      </c>
      <c r="I265" s="2">
        <v>0</v>
      </c>
      <c r="J265" s="2">
        <v>910.4</v>
      </c>
      <c r="K265" s="2">
        <v>16266.4</v>
      </c>
      <c r="L265" s="2">
        <v>1962.07</v>
      </c>
      <c r="M265" s="2">
        <v>1570.44</v>
      </c>
      <c r="N265" s="13">
        <v>0.38999999999941792</v>
      </c>
      <c r="O265" s="2">
        <v>3532.8999999999996</v>
      </c>
      <c r="P265" s="2">
        <v>12733.5</v>
      </c>
    </row>
    <row r="266" spans="3:16" x14ac:dyDescent="0.2">
      <c r="C266" s="30" t="s">
        <v>472</v>
      </c>
      <c r="D266" s="20" t="s">
        <v>473</v>
      </c>
      <c r="E266" s="2">
        <v>13656</v>
      </c>
      <c r="F266" s="2">
        <v>0</v>
      </c>
      <c r="G266" s="2">
        <v>1016</v>
      </c>
      <c r="H266" s="2">
        <v>684</v>
      </c>
      <c r="I266" s="2">
        <v>0</v>
      </c>
      <c r="J266" s="2">
        <v>455.2</v>
      </c>
      <c r="K266" s="2">
        <v>15811.2</v>
      </c>
      <c r="L266" s="2">
        <v>1895.71</v>
      </c>
      <c r="M266" s="2">
        <v>1570.44</v>
      </c>
      <c r="N266" s="13">
        <v>50.550000000001091</v>
      </c>
      <c r="O266" s="2">
        <v>3516.7000000000012</v>
      </c>
      <c r="P266" s="2">
        <v>12294.5</v>
      </c>
    </row>
    <row r="267" spans="3:16" x14ac:dyDescent="0.2">
      <c r="C267" s="30" t="s">
        <v>474</v>
      </c>
      <c r="D267" s="20" t="s">
        <v>475</v>
      </c>
      <c r="E267" s="2">
        <v>11279</v>
      </c>
      <c r="F267" s="2">
        <v>200</v>
      </c>
      <c r="G267" s="2">
        <v>737</v>
      </c>
      <c r="H267" s="2">
        <v>425</v>
      </c>
      <c r="I267" s="2">
        <v>0</v>
      </c>
      <c r="J267" s="2">
        <v>0</v>
      </c>
      <c r="K267" s="2">
        <v>12641</v>
      </c>
      <c r="L267" s="2">
        <v>1297.3399999999999</v>
      </c>
      <c r="M267" s="2">
        <v>1297.0999999999999</v>
      </c>
      <c r="N267" s="13">
        <v>6.0000000001309672E-2</v>
      </c>
      <c r="O267" s="2">
        <v>2594.5000000000009</v>
      </c>
      <c r="P267" s="2">
        <v>10046.5</v>
      </c>
    </row>
    <row r="268" spans="3:16" s="26" customFormat="1" x14ac:dyDescent="0.2">
      <c r="C268" s="31"/>
      <c r="E268" s="2"/>
      <c r="F268" s="26" t="s">
        <v>39</v>
      </c>
      <c r="G268" s="26" t="s">
        <v>39</v>
      </c>
      <c r="H268" s="26" t="s">
        <v>39</v>
      </c>
      <c r="I268" s="26" t="s">
        <v>39</v>
      </c>
      <c r="J268" s="26" t="s">
        <v>39</v>
      </c>
      <c r="K268" s="26" t="s">
        <v>39</v>
      </c>
      <c r="L268" s="26" t="s">
        <v>39</v>
      </c>
      <c r="M268" s="26" t="s">
        <v>39</v>
      </c>
      <c r="N268" s="26" t="s">
        <v>39</v>
      </c>
      <c r="O268" s="26" t="s">
        <v>39</v>
      </c>
      <c r="P268" s="26" t="s">
        <v>39</v>
      </c>
    </row>
    <row r="269" spans="3:16" x14ac:dyDescent="0.2">
      <c r="C269" s="30"/>
    </row>
    <row r="270" spans="3:16" x14ac:dyDescent="0.2">
      <c r="C270" s="32" t="s">
        <v>490</v>
      </c>
    </row>
    <row r="271" spans="3:16" x14ac:dyDescent="0.2">
      <c r="C271" s="30" t="s">
        <v>491</v>
      </c>
      <c r="D271" s="20" t="s">
        <v>492</v>
      </c>
      <c r="E271" s="2">
        <v>29714</v>
      </c>
      <c r="F271" s="2">
        <v>0</v>
      </c>
      <c r="G271" s="2">
        <v>1074.48</v>
      </c>
      <c r="H271" s="2">
        <v>723.8</v>
      </c>
      <c r="I271" s="2">
        <v>0</v>
      </c>
      <c r="J271" s="2">
        <v>0</v>
      </c>
      <c r="K271" s="2">
        <v>31512.28</v>
      </c>
      <c r="L271" s="2">
        <v>5414.16</v>
      </c>
      <c r="M271" s="2">
        <v>3417.08</v>
      </c>
      <c r="N271" s="2">
        <v>0.04</v>
      </c>
      <c r="O271" s="2">
        <v>8831.2800000000007</v>
      </c>
      <c r="P271" s="2">
        <v>22681</v>
      </c>
    </row>
    <row r="272" spans="3:16" s="26" customFormat="1" x14ac:dyDescent="0.2">
      <c r="C272" s="31"/>
      <c r="E272" s="26" t="s">
        <v>39</v>
      </c>
      <c r="F272" s="26" t="s">
        <v>39</v>
      </c>
      <c r="G272" s="26" t="s">
        <v>39</v>
      </c>
      <c r="H272" s="26" t="s">
        <v>39</v>
      </c>
      <c r="I272" s="26" t="s">
        <v>39</v>
      </c>
      <c r="J272" s="26" t="s">
        <v>39</v>
      </c>
      <c r="K272" s="26" t="s">
        <v>39</v>
      </c>
      <c r="L272" s="26" t="s">
        <v>39</v>
      </c>
      <c r="M272" s="26" t="s">
        <v>39</v>
      </c>
      <c r="N272" s="26" t="s">
        <v>39</v>
      </c>
      <c r="O272" s="26" t="s">
        <v>39</v>
      </c>
      <c r="P272" s="26" t="s">
        <v>39</v>
      </c>
    </row>
    <row r="274" spans="3:16" s="26" customFormat="1" x14ac:dyDescent="0.2">
      <c r="C274" s="14"/>
      <c r="E274" s="26" t="s">
        <v>493</v>
      </c>
      <c r="F274" s="26" t="s">
        <v>493</v>
      </c>
      <c r="G274" s="26" t="s">
        <v>493</v>
      </c>
      <c r="H274" s="26" t="s">
        <v>493</v>
      </c>
      <c r="I274" s="26" t="s">
        <v>493</v>
      </c>
      <c r="J274" s="26" t="s">
        <v>493</v>
      </c>
      <c r="K274" s="26" t="s">
        <v>493</v>
      </c>
      <c r="L274" s="26" t="s">
        <v>493</v>
      </c>
      <c r="M274" s="26" t="s">
        <v>493</v>
      </c>
      <c r="N274" s="26" t="s">
        <v>493</v>
      </c>
      <c r="O274" s="26" t="s">
        <v>493</v>
      </c>
      <c r="P274" s="26" t="s">
        <v>493</v>
      </c>
    </row>
    <row r="276" spans="3:16" x14ac:dyDescent="0.2">
      <c r="E276" s="20" t="s">
        <v>0</v>
      </c>
      <c r="F276" s="20" t="s">
        <v>0</v>
      </c>
      <c r="G276" s="20" t="s">
        <v>0</v>
      </c>
      <c r="H276" s="20" t="s">
        <v>0</v>
      </c>
      <c r="I276" s="20" t="s">
        <v>0</v>
      </c>
      <c r="K276" s="20" t="s">
        <v>0</v>
      </c>
      <c r="L276" s="20" t="s">
        <v>0</v>
      </c>
      <c r="M276" s="20" t="s">
        <v>0</v>
      </c>
      <c r="N276" s="20" t="s">
        <v>0</v>
      </c>
      <c r="O276" s="20" t="s">
        <v>0</v>
      </c>
      <c r="P276" s="20" t="s">
        <v>0</v>
      </c>
    </row>
    <row r="277" spans="3:16" x14ac:dyDescent="0.2">
      <c r="C277" s="4" t="s">
        <v>0</v>
      </c>
      <c r="D277" s="20" t="s">
        <v>0</v>
      </c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</row>
  </sheetData>
  <mergeCells count="4">
    <mergeCell ref="D1:E1"/>
    <mergeCell ref="D2:J2"/>
    <mergeCell ref="D3:J3"/>
    <mergeCell ref="D4:J4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5"/>
  <sheetViews>
    <sheetView workbookViewId="0"/>
  </sheetViews>
  <sheetFormatPr baseColWidth="10" defaultRowHeight="11.25" x14ac:dyDescent="0.2"/>
  <cols>
    <col min="1" max="1" width="9.5703125" style="4" customWidth="1"/>
    <col min="2" max="2" width="27.85546875" style="20" customWidth="1"/>
    <col min="3" max="14" width="15" style="20" bestFit="1" customWidth="1"/>
    <col min="15" max="16384" width="11.42578125" style="20"/>
  </cols>
  <sheetData>
    <row r="1" spans="1:16" ht="18" customHeight="1" x14ac:dyDescent="0.25">
      <c r="A1" s="19"/>
      <c r="B1" s="36" t="s">
        <v>0</v>
      </c>
      <c r="C1" s="37"/>
    </row>
    <row r="2" spans="1:16" ht="24.95" customHeight="1" x14ac:dyDescent="0.2">
      <c r="A2" s="21"/>
      <c r="B2" s="38" t="s">
        <v>1</v>
      </c>
      <c r="C2" s="38"/>
      <c r="D2" s="38"/>
      <c r="E2" s="38"/>
      <c r="F2" s="38"/>
      <c r="G2" s="38"/>
      <c r="H2" s="38"/>
    </row>
    <row r="3" spans="1:16" ht="15.75" x14ac:dyDescent="0.25">
      <c r="B3" s="44" t="s">
        <v>541</v>
      </c>
      <c r="C3" s="44"/>
      <c r="D3" s="44"/>
      <c r="E3" s="44"/>
      <c r="F3" s="44"/>
      <c r="G3" s="44"/>
      <c r="H3" s="44"/>
    </row>
    <row r="4" spans="1:16" ht="15" customHeight="1" x14ac:dyDescent="0.2">
      <c r="B4" s="41" t="s">
        <v>539</v>
      </c>
      <c r="C4" s="41"/>
      <c r="D4" s="41"/>
      <c r="E4" s="41"/>
      <c r="F4" s="41"/>
      <c r="G4" s="41"/>
      <c r="H4" s="41"/>
    </row>
    <row r="6" spans="1:16" s="25" customFormat="1" ht="23.25" thickBot="1" x14ac:dyDescent="0.25">
      <c r="A6" s="5" t="s">
        <v>4</v>
      </c>
      <c r="B6" s="22" t="s">
        <v>5</v>
      </c>
      <c r="C6" s="22" t="s">
        <v>6</v>
      </c>
      <c r="D6" s="22" t="s">
        <v>7</v>
      </c>
      <c r="E6" s="22" t="s">
        <v>8</v>
      </c>
      <c r="F6" s="22" t="s">
        <v>9</v>
      </c>
      <c r="G6" s="22" t="s">
        <v>10</v>
      </c>
      <c r="H6" s="23" t="s">
        <v>11</v>
      </c>
      <c r="I6" s="23" t="s">
        <v>12</v>
      </c>
      <c r="J6" s="22" t="s">
        <v>13</v>
      </c>
      <c r="K6" s="22" t="s">
        <v>14</v>
      </c>
      <c r="L6" s="23" t="s">
        <v>15</v>
      </c>
      <c r="M6" s="23" t="s">
        <v>16</v>
      </c>
      <c r="N6" s="24" t="s">
        <v>17</v>
      </c>
    </row>
    <row r="7" spans="1:16" ht="12" thickTop="1" x14ac:dyDescent="0.2"/>
    <row r="9" spans="1:16" x14ac:dyDescent="0.2">
      <c r="A9" s="10" t="s">
        <v>18</v>
      </c>
    </row>
    <row r="10" spans="1:16" x14ac:dyDescent="0.2">
      <c r="A10" s="4" t="s">
        <v>532</v>
      </c>
      <c r="B10" s="20" t="s">
        <v>533</v>
      </c>
      <c r="C10" s="2">
        <v>11203</v>
      </c>
      <c r="D10" s="2">
        <v>400</v>
      </c>
      <c r="E10" s="2">
        <v>719</v>
      </c>
      <c r="F10" s="2">
        <v>497</v>
      </c>
      <c r="G10" s="2">
        <v>708.5</v>
      </c>
      <c r="H10" s="2">
        <v>2437.5</v>
      </c>
      <c r="I10" s="2">
        <v>15965</v>
      </c>
      <c r="J10" s="2">
        <v>1987.77</v>
      </c>
      <c r="K10" s="2">
        <v>1288.26</v>
      </c>
      <c r="L10" s="2">
        <v>2281.4700000000012</v>
      </c>
      <c r="M10" s="2">
        <v>5557.5000000000009</v>
      </c>
      <c r="N10" s="2">
        <v>10407.5</v>
      </c>
      <c r="O10" s="2"/>
      <c r="P10" s="2"/>
    </row>
    <row r="11" spans="1:16" x14ac:dyDescent="0.2">
      <c r="A11" s="4" t="s">
        <v>19</v>
      </c>
      <c r="B11" s="20" t="s">
        <v>20</v>
      </c>
      <c r="C11" s="2">
        <v>11988</v>
      </c>
      <c r="D11" s="2">
        <v>0</v>
      </c>
      <c r="E11" s="2">
        <v>820</v>
      </c>
      <c r="F11" s="2">
        <v>255</v>
      </c>
      <c r="G11" s="2">
        <v>283.39999999999998</v>
      </c>
      <c r="H11" s="2">
        <v>2437.5</v>
      </c>
      <c r="I11" s="2">
        <v>15783.9</v>
      </c>
      <c r="J11" s="2">
        <v>1951.08</v>
      </c>
      <c r="K11" s="2">
        <v>1378.58</v>
      </c>
      <c r="L11" s="2">
        <v>281.23999999999978</v>
      </c>
      <c r="M11" s="2">
        <v>3610.8999999999996</v>
      </c>
      <c r="N11" s="2">
        <v>12173</v>
      </c>
      <c r="O11" s="2"/>
      <c r="P11" s="2"/>
    </row>
    <row r="12" spans="1:16" x14ac:dyDescent="0.2">
      <c r="A12" s="4" t="s">
        <v>23</v>
      </c>
      <c r="B12" s="20" t="s">
        <v>24</v>
      </c>
      <c r="C12" s="2">
        <v>12248</v>
      </c>
      <c r="D12" s="2">
        <v>0</v>
      </c>
      <c r="E12" s="2">
        <v>825</v>
      </c>
      <c r="F12" s="2">
        <v>517</v>
      </c>
      <c r="G12" s="2">
        <v>0</v>
      </c>
      <c r="H12" s="2">
        <v>2437.5</v>
      </c>
      <c r="I12" s="2">
        <v>16027.5</v>
      </c>
      <c r="J12" s="2">
        <v>1856.55</v>
      </c>
      <c r="K12" s="2">
        <v>1333.98</v>
      </c>
      <c r="L12" s="2">
        <v>1752.4700000000012</v>
      </c>
      <c r="M12" s="2">
        <v>4943.0000000000009</v>
      </c>
      <c r="N12" s="2">
        <v>11084.5</v>
      </c>
      <c r="O12" s="2"/>
      <c r="P12" s="2"/>
    </row>
    <row r="13" spans="1:16" x14ac:dyDescent="0.2">
      <c r="A13" s="4" t="s">
        <v>502</v>
      </c>
      <c r="B13" s="20" t="s">
        <v>503</v>
      </c>
      <c r="C13" s="2">
        <v>11988</v>
      </c>
      <c r="D13" s="2">
        <v>0</v>
      </c>
      <c r="E13" s="2">
        <v>820</v>
      </c>
      <c r="F13" s="2">
        <v>510</v>
      </c>
      <c r="G13" s="2">
        <v>0</v>
      </c>
      <c r="H13" s="2">
        <v>2437.5</v>
      </c>
      <c r="I13" s="2">
        <v>15755.5</v>
      </c>
      <c r="J13" s="2">
        <v>1942.73</v>
      </c>
      <c r="K13" s="2">
        <v>1378.38</v>
      </c>
      <c r="L13" s="2">
        <v>1872.3899999999994</v>
      </c>
      <c r="M13" s="2">
        <v>5193.5</v>
      </c>
      <c r="N13" s="2">
        <v>10562</v>
      </c>
      <c r="O13" s="2"/>
      <c r="P13" s="2"/>
    </row>
    <row r="14" spans="1:16" x14ac:dyDescent="0.2">
      <c r="A14" s="4" t="s">
        <v>25</v>
      </c>
      <c r="B14" s="20" t="s">
        <v>26</v>
      </c>
      <c r="C14" s="2">
        <v>11988</v>
      </c>
      <c r="D14" s="2">
        <v>0</v>
      </c>
      <c r="E14" s="2">
        <v>820</v>
      </c>
      <c r="F14" s="2">
        <v>510</v>
      </c>
      <c r="G14" s="2">
        <v>0</v>
      </c>
      <c r="H14" s="2">
        <v>2437.5</v>
      </c>
      <c r="I14" s="2">
        <v>15755.5</v>
      </c>
      <c r="J14" s="2">
        <v>1942.73</v>
      </c>
      <c r="K14" s="2">
        <v>1378.38</v>
      </c>
      <c r="L14" s="2">
        <v>282.38999999999942</v>
      </c>
      <c r="M14" s="2">
        <v>3603.4999999999995</v>
      </c>
      <c r="N14" s="2">
        <v>12152</v>
      </c>
      <c r="O14" s="2"/>
      <c r="P14" s="2"/>
    </row>
    <row r="15" spans="1:16" x14ac:dyDescent="0.2">
      <c r="A15" s="4" t="s">
        <v>524</v>
      </c>
      <c r="B15" s="28" t="s">
        <v>525</v>
      </c>
      <c r="C15" s="2">
        <v>39023</v>
      </c>
      <c r="D15" s="2">
        <v>0</v>
      </c>
      <c r="E15" s="2">
        <v>3616</v>
      </c>
      <c r="F15" s="2">
        <v>2598</v>
      </c>
      <c r="G15" s="2">
        <v>0</v>
      </c>
      <c r="H15" s="2">
        <v>0</v>
      </c>
      <c r="I15" s="2">
        <v>45237</v>
      </c>
      <c r="J15" s="2">
        <v>8853.4</v>
      </c>
      <c r="K15" s="2">
        <v>4487.62</v>
      </c>
      <c r="L15" s="2">
        <v>12884.98</v>
      </c>
      <c r="M15" s="2">
        <v>26226</v>
      </c>
      <c r="N15" s="2">
        <v>19011</v>
      </c>
      <c r="O15" s="2"/>
      <c r="P15" s="2"/>
    </row>
    <row r="16" spans="1:16" x14ac:dyDescent="0.2">
      <c r="A16" s="4" t="s">
        <v>27</v>
      </c>
      <c r="B16" s="28" t="s">
        <v>28</v>
      </c>
      <c r="C16" s="2">
        <v>47094</v>
      </c>
      <c r="D16" s="2">
        <v>0</v>
      </c>
      <c r="E16" s="2">
        <v>1920</v>
      </c>
      <c r="F16" s="2">
        <v>1376</v>
      </c>
      <c r="G16" s="2">
        <v>0</v>
      </c>
      <c r="H16" s="2">
        <v>0</v>
      </c>
      <c r="I16" s="2">
        <v>50390</v>
      </c>
      <c r="J16" s="2">
        <v>10399.36</v>
      </c>
      <c r="K16" s="2">
        <v>5415.82</v>
      </c>
      <c r="L16" s="2">
        <v>12634.82</v>
      </c>
      <c r="M16" s="2">
        <v>28450</v>
      </c>
      <c r="N16" s="2">
        <v>21940</v>
      </c>
      <c r="O16" s="2"/>
      <c r="P16" s="2"/>
    </row>
    <row r="17" spans="1:16" x14ac:dyDescent="0.2">
      <c r="A17" s="4" t="s">
        <v>29</v>
      </c>
      <c r="B17" s="28" t="s">
        <v>30</v>
      </c>
      <c r="C17" s="2">
        <v>12847</v>
      </c>
      <c r="D17" s="2">
        <v>0</v>
      </c>
      <c r="E17" s="2">
        <v>808.5</v>
      </c>
      <c r="F17" s="2">
        <v>599</v>
      </c>
      <c r="G17" s="2">
        <v>0</v>
      </c>
      <c r="H17" s="2">
        <v>3250</v>
      </c>
      <c r="I17" s="2">
        <v>17504.5</v>
      </c>
      <c r="J17" s="2">
        <v>2201.85</v>
      </c>
      <c r="K17" s="2">
        <v>1424.69</v>
      </c>
      <c r="L17" s="2">
        <v>2023.4599999999991</v>
      </c>
      <c r="M17" s="2">
        <v>5649.9999999999991</v>
      </c>
      <c r="N17" s="2">
        <v>11854.5</v>
      </c>
      <c r="O17" s="2"/>
      <c r="P17" s="2"/>
    </row>
    <row r="18" spans="1:16" s="26" customFormat="1" x14ac:dyDescent="0.2">
      <c r="A18" s="11"/>
      <c r="B18" s="29"/>
      <c r="C18" s="26" t="s">
        <v>39</v>
      </c>
      <c r="D18" s="26" t="s">
        <v>39</v>
      </c>
      <c r="E18" s="26" t="s">
        <v>39</v>
      </c>
      <c r="F18" s="26" t="s">
        <v>39</v>
      </c>
      <c r="G18" s="26" t="s">
        <v>39</v>
      </c>
      <c r="H18" s="26" t="s">
        <v>39</v>
      </c>
      <c r="I18" s="26" t="s">
        <v>39</v>
      </c>
      <c r="J18" s="26" t="s">
        <v>39</v>
      </c>
      <c r="K18" s="26" t="s">
        <v>39</v>
      </c>
      <c r="L18" s="26" t="s">
        <v>39</v>
      </c>
      <c r="M18" s="26" t="s">
        <v>39</v>
      </c>
      <c r="N18" s="26" t="s">
        <v>39</v>
      </c>
      <c r="O18" s="2"/>
      <c r="P18" s="2"/>
    </row>
    <row r="19" spans="1:16" x14ac:dyDescent="0.2">
      <c r="B19" s="28"/>
      <c r="O19" s="2"/>
      <c r="P19" s="2"/>
    </row>
    <row r="20" spans="1:16" x14ac:dyDescent="0.2">
      <c r="A20" s="10" t="s">
        <v>40</v>
      </c>
      <c r="B20" s="28"/>
      <c r="O20" s="2"/>
      <c r="P20" s="2"/>
    </row>
    <row r="21" spans="1:16" x14ac:dyDescent="0.2">
      <c r="A21" s="4" t="s">
        <v>101</v>
      </c>
      <c r="B21" s="28" t="s">
        <v>102</v>
      </c>
      <c r="C21" s="2">
        <v>12673</v>
      </c>
      <c r="D21" s="2">
        <v>0</v>
      </c>
      <c r="E21" s="2">
        <v>846</v>
      </c>
      <c r="F21" s="2">
        <v>528</v>
      </c>
      <c r="G21" s="2">
        <v>850.2</v>
      </c>
      <c r="H21" s="2">
        <v>8046.17</v>
      </c>
      <c r="I21" s="2">
        <v>22943.370000000003</v>
      </c>
      <c r="J21" s="2">
        <v>3321.16</v>
      </c>
      <c r="K21" s="2">
        <v>1457.3</v>
      </c>
      <c r="L21" s="2">
        <v>427.91000000000349</v>
      </c>
      <c r="M21" s="2">
        <v>5206.3700000000035</v>
      </c>
      <c r="N21" s="2">
        <v>17737</v>
      </c>
      <c r="O21" s="2"/>
      <c r="P21" s="2"/>
    </row>
    <row r="22" spans="1:16" x14ac:dyDescent="0.2">
      <c r="A22" s="4" t="s">
        <v>41</v>
      </c>
      <c r="B22" s="28" t="s">
        <v>42</v>
      </c>
      <c r="C22" s="2">
        <v>10693</v>
      </c>
      <c r="D22" s="2">
        <v>200</v>
      </c>
      <c r="E22" s="2">
        <v>707</v>
      </c>
      <c r="F22" s="2">
        <v>484</v>
      </c>
      <c r="G22" s="2">
        <v>738.5</v>
      </c>
      <c r="H22" s="2">
        <v>3744.3</v>
      </c>
      <c r="I22" s="2">
        <v>16566.8</v>
      </c>
      <c r="J22" s="2">
        <v>2102.14</v>
      </c>
      <c r="K22" s="2">
        <v>1229.58</v>
      </c>
      <c r="L22" s="2">
        <v>56.079999999999927</v>
      </c>
      <c r="M22" s="2">
        <v>3387.7999999999997</v>
      </c>
      <c r="N22" s="2">
        <v>13179</v>
      </c>
      <c r="O22" s="2"/>
      <c r="P22" s="2"/>
    </row>
    <row r="23" spans="1:16" x14ac:dyDescent="0.2">
      <c r="A23" s="4" t="s">
        <v>43</v>
      </c>
      <c r="B23" s="28" t="s">
        <v>44</v>
      </c>
      <c r="C23" s="2">
        <v>11988</v>
      </c>
      <c r="D23" s="2">
        <v>400</v>
      </c>
      <c r="E23" s="2">
        <v>820</v>
      </c>
      <c r="F23" s="2">
        <v>510</v>
      </c>
      <c r="G23" s="2">
        <v>566.79999999999995</v>
      </c>
      <c r="H23" s="2">
        <v>2437.5</v>
      </c>
      <c r="I23" s="2">
        <v>16722.3</v>
      </c>
      <c r="J23" s="2">
        <v>2149.23</v>
      </c>
      <c r="K23" s="2">
        <v>1378.38</v>
      </c>
      <c r="L23" s="2">
        <v>282.68999999999869</v>
      </c>
      <c r="M23" s="2">
        <v>3810.2999999999988</v>
      </c>
      <c r="N23" s="2">
        <v>12912</v>
      </c>
      <c r="O23" s="2"/>
      <c r="P23" s="2"/>
    </row>
    <row r="24" spans="1:16" x14ac:dyDescent="0.2">
      <c r="A24" s="4" t="s">
        <v>45</v>
      </c>
      <c r="B24" s="28" t="s">
        <v>46</v>
      </c>
      <c r="C24" s="2">
        <v>9981</v>
      </c>
      <c r="D24" s="2">
        <v>0</v>
      </c>
      <c r="E24" s="2">
        <v>601</v>
      </c>
      <c r="F24" s="2">
        <v>361</v>
      </c>
      <c r="G24" s="2">
        <v>425.1</v>
      </c>
      <c r="H24" s="2">
        <v>3600.49</v>
      </c>
      <c r="I24" s="2">
        <v>14968.59</v>
      </c>
      <c r="J24" s="2">
        <v>1656.38</v>
      </c>
      <c r="K24" s="2">
        <v>1094.28</v>
      </c>
      <c r="L24" s="2">
        <v>4390.43</v>
      </c>
      <c r="M24" s="2">
        <v>7141.09</v>
      </c>
      <c r="N24" s="2">
        <v>7827.5</v>
      </c>
      <c r="O24" s="2"/>
      <c r="P24" s="2"/>
    </row>
    <row r="25" spans="1:16" x14ac:dyDescent="0.2">
      <c r="A25" s="4" t="s">
        <v>47</v>
      </c>
      <c r="B25" s="28" t="s">
        <v>48</v>
      </c>
      <c r="C25" s="2">
        <v>10693</v>
      </c>
      <c r="D25" s="2">
        <v>200</v>
      </c>
      <c r="E25" s="2">
        <v>707.1</v>
      </c>
      <c r="F25" s="2">
        <v>484.2</v>
      </c>
      <c r="G25" s="2">
        <v>0</v>
      </c>
      <c r="H25" s="2">
        <v>7545.9</v>
      </c>
      <c r="I25" s="2">
        <v>19630.2</v>
      </c>
      <c r="J25" s="2">
        <v>2540.79</v>
      </c>
      <c r="K25" s="2">
        <v>1229.58</v>
      </c>
      <c r="L25" s="2">
        <v>45.830000000001746</v>
      </c>
      <c r="M25" s="2">
        <v>3816.2000000000016</v>
      </c>
      <c r="N25" s="2">
        <v>15814</v>
      </c>
      <c r="O25" s="2"/>
      <c r="P25" s="2"/>
    </row>
    <row r="26" spans="1:16" s="26" customFormat="1" x14ac:dyDescent="0.2">
      <c r="A26" s="11"/>
      <c r="B26" s="29"/>
      <c r="C26" s="26" t="s">
        <v>39</v>
      </c>
      <c r="D26" s="26" t="s">
        <v>39</v>
      </c>
      <c r="E26" s="26" t="s">
        <v>39</v>
      </c>
      <c r="F26" s="26" t="s">
        <v>39</v>
      </c>
      <c r="G26" s="26" t="s">
        <v>39</v>
      </c>
      <c r="H26" s="26" t="s">
        <v>39</v>
      </c>
      <c r="I26" s="26" t="s">
        <v>39</v>
      </c>
      <c r="J26" s="26" t="s">
        <v>39</v>
      </c>
      <c r="K26" s="26" t="s">
        <v>39</v>
      </c>
      <c r="L26" s="26" t="s">
        <v>39</v>
      </c>
      <c r="M26" s="26" t="s">
        <v>39</v>
      </c>
      <c r="N26" s="26" t="s">
        <v>39</v>
      </c>
      <c r="O26" s="2"/>
      <c r="P26" s="2"/>
    </row>
    <row r="27" spans="1:16" x14ac:dyDescent="0.2">
      <c r="B27" s="28"/>
      <c r="O27" s="2"/>
      <c r="P27" s="2"/>
    </row>
    <row r="28" spans="1:16" x14ac:dyDescent="0.2">
      <c r="A28" s="10" t="s">
        <v>49</v>
      </c>
      <c r="B28" s="28"/>
      <c r="O28" s="2"/>
      <c r="P28" s="2"/>
    </row>
    <row r="29" spans="1:16" x14ac:dyDescent="0.2">
      <c r="A29" s="4" t="s">
        <v>50</v>
      </c>
      <c r="B29" s="28" t="s">
        <v>51</v>
      </c>
      <c r="C29" s="2">
        <v>8448</v>
      </c>
      <c r="D29" s="2">
        <v>0</v>
      </c>
      <c r="E29" s="2">
        <v>603</v>
      </c>
      <c r="F29" s="2">
        <v>378</v>
      </c>
      <c r="G29" s="2">
        <v>850.2</v>
      </c>
      <c r="H29" s="2">
        <v>160</v>
      </c>
      <c r="I29" s="2">
        <v>10439.200000000001</v>
      </c>
      <c r="J29" s="2">
        <v>913.86</v>
      </c>
      <c r="K29" s="2">
        <v>989.74</v>
      </c>
      <c r="L29" s="2">
        <v>1.6</v>
      </c>
      <c r="M29" s="2">
        <v>1905.1999999999998</v>
      </c>
      <c r="N29" s="2">
        <v>8534</v>
      </c>
      <c r="O29" s="2"/>
      <c r="P29" s="2"/>
    </row>
    <row r="30" spans="1:16" x14ac:dyDescent="0.2">
      <c r="A30" s="4" t="s">
        <v>52</v>
      </c>
      <c r="B30" s="28" t="s">
        <v>53</v>
      </c>
      <c r="C30" s="2">
        <v>12865</v>
      </c>
      <c r="D30" s="2">
        <v>0</v>
      </c>
      <c r="E30" s="2">
        <v>774.5</v>
      </c>
      <c r="F30" s="2">
        <v>508</v>
      </c>
      <c r="G30" s="2">
        <v>708.5</v>
      </c>
      <c r="H30" s="2">
        <v>0</v>
      </c>
      <c r="I30" s="2">
        <v>14856</v>
      </c>
      <c r="J30" s="2">
        <v>1623.12</v>
      </c>
      <c r="K30" s="2">
        <v>1410.6</v>
      </c>
      <c r="L30" s="2">
        <v>598.78000000000065</v>
      </c>
      <c r="M30" s="2">
        <v>3632.5000000000005</v>
      </c>
      <c r="N30" s="2">
        <v>11223.5</v>
      </c>
      <c r="O30" s="2"/>
      <c r="P30" s="2"/>
    </row>
    <row r="31" spans="1:16" x14ac:dyDescent="0.2">
      <c r="A31" s="4" t="s">
        <v>54</v>
      </c>
      <c r="B31" s="28" t="s">
        <v>55</v>
      </c>
      <c r="C31" s="2">
        <v>11645</v>
      </c>
      <c r="D31" s="2">
        <v>0</v>
      </c>
      <c r="E31" s="2">
        <v>801</v>
      </c>
      <c r="F31" s="2">
        <v>539</v>
      </c>
      <c r="G31" s="2">
        <v>850.2</v>
      </c>
      <c r="H31" s="2">
        <v>2843.75</v>
      </c>
      <c r="I31" s="2">
        <v>16678.95</v>
      </c>
      <c r="J31" s="2">
        <v>2140.31</v>
      </c>
      <c r="K31" s="2">
        <v>1339.12</v>
      </c>
      <c r="L31" s="2">
        <v>6048.52</v>
      </c>
      <c r="M31" s="2">
        <v>9527.9500000000007</v>
      </c>
      <c r="N31" s="2">
        <v>7151</v>
      </c>
      <c r="O31" s="2"/>
      <c r="P31" s="2"/>
    </row>
    <row r="32" spans="1:16" x14ac:dyDescent="0.2">
      <c r="A32" s="4" t="s">
        <v>56</v>
      </c>
      <c r="B32" s="28" t="s">
        <v>57</v>
      </c>
      <c r="C32" s="2">
        <v>12847</v>
      </c>
      <c r="D32" s="2">
        <v>200</v>
      </c>
      <c r="E32" s="2">
        <v>815</v>
      </c>
      <c r="F32" s="2">
        <v>496</v>
      </c>
      <c r="G32" s="2">
        <v>850.2</v>
      </c>
      <c r="H32" s="2">
        <v>5605.27</v>
      </c>
      <c r="I32" s="2">
        <v>20813.47</v>
      </c>
      <c r="J32" s="2">
        <v>2853.26</v>
      </c>
      <c r="K32" s="2">
        <v>1477.4</v>
      </c>
      <c r="L32" s="2">
        <v>4569.8100000000013</v>
      </c>
      <c r="M32" s="2">
        <v>8900.4700000000012</v>
      </c>
      <c r="N32" s="2">
        <v>11913</v>
      </c>
      <c r="O32" s="2"/>
      <c r="P32" s="2"/>
    </row>
    <row r="33" spans="1:16" x14ac:dyDescent="0.2">
      <c r="A33" s="4" t="s">
        <v>58</v>
      </c>
      <c r="B33" s="28" t="s">
        <v>59</v>
      </c>
      <c r="C33" s="2">
        <v>11645</v>
      </c>
      <c r="D33" s="2">
        <v>400</v>
      </c>
      <c r="E33" s="2">
        <v>801</v>
      </c>
      <c r="F33" s="2">
        <v>539</v>
      </c>
      <c r="G33" s="2">
        <v>708.5</v>
      </c>
      <c r="H33" s="2">
        <v>2843.75</v>
      </c>
      <c r="I33" s="2">
        <v>16937.25</v>
      </c>
      <c r="J33" s="2">
        <v>2195.4899999999998</v>
      </c>
      <c r="K33" s="2">
        <v>1339.12</v>
      </c>
      <c r="L33" s="2">
        <v>2472.6399999999994</v>
      </c>
      <c r="M33" s="2">
        <v>6007.2499999999991</v>
      </c>
      <c r="N33" s="2">
        <v>10930</v>
      </c>
      <c r="O33" s="2"/>
      <c r="P33" s="2"/>
    </row>
    <row r="34" spans="1:16" x14ac:dyDescent="0.2">
      <c r="A34" s="4" t="s">
        <v>60</v>
      </c>
      <c r="B34" s="28" t="s">
        <v>61</v>
      </c>
      <c r="C34" s="2">
        <v>12847</v>
      </c>
      <c r="D34" s="2">
        <v>0</v>
      </c>
      <c r="E34" s="2">
        <v>815</v>
      </c>
      <c r="F34" s="2">
        <v>496</v>
      </c>
      <c r="G34" s="2">
        <v>708.5</v>
      </c>
      <c r="H34" s="2">
        <v>3250</v>
      </c>
      <c r="I34" s="2">
        <v>18116.5</v>
      </c>
      <c r="J34" s="2">
        <v>2447.46</v>
      </c>
      <c r="K34" s="2">
        <v>1477.4</v>
      </c>
      <c r="L34" s="2">
        <v>5335.1399999999994</v>
      </c>
      <c r="M34" s="2">
        <v>9260</v>
      </c>
      <c r="N34" s="2">
        <v>8856.5</v>
      </c>
      <c r="O34" s="2"/>
      <c r="P34" s="2"/>
    </row>
    <row r="35" spans="1:16" x14ac:dyDescent="0.2">
      <c r="A35" s="4" t="s">
        <v>62</v>
      </c>
      <c r="B35" s="28" t="s">
        <v>63</v>
      </c>
      <c r="C35" s="2">
        <v>12847</v>
      </c>
      <c r="D35" s="2">
        <v>200</v>
      </c>
      <c r="E35" s="2">
        <v>815</v>
      </c>
      <c r="F35" s="2">
        <v>496</v>
      </c>
      <c r="G35" s="2">
        <v>708.5</v>
      </c>
      <c r="H35" s="2">
        <v>3678.23</v>
      </c>
      <c r="I35" s="2">
        <v>18744.73</v>
      </c>
      <c r="J35" s="2">
        <v>2535.92</v>
      </c>
      <c r="K35" s="2">
        <v>1477.4</v>
      </c>
      <c r="L35" s="2">
        <v>6634.91</v>
      </c>
      <c r="M35" s="2">
        <v>10648.23</v>
      </c>
      <c r="N35" s="2">
        <v>8096.5</v>
      </c>
      <c r="O35" s="2"/>
      <c r="P35" s="2"/>
    </row>
    <row r="36" spans="1:16" x14ac:dyDescent="0.2">
      <c r="A36" s="4" t="s">
        <v>64</v>
      </c>
      <c r="B36" s="28" t="s">
        <v>65</v>
      </c>
      <c r="C36" s="2">
        <v>11645</v>
      </c>
      <c r="D36" s="2">
        <v>400</v>
      </c>
      <c r="E36" s="2">
        <v>801</v>
      </c>
      <c r="F36" s="2">
        <v>539</v>
      </c>
      <c r="G36" s="2">
        <v>425.1</v>
      </c>
      <c r="H36" s="2">
        <v>4063.65</v>
      </c>
      <c r="I36" s="2">
        <v>17873.75</v>
      </c>
      <c r="J36" s="2">
        <v>2265.23</v>
      </c>
      <c r="K36" s="2">
        <v>1339.12</v>
      </c>
      <c r="L36" s="2">
        <v>8689.9</v>
      </c>
      <c r="M36" s="2">
        <v>12294.25</v>
      </c>
      <c r="N36" s="2">
        <v>5579.5</v>
      </c>
      <c r="O36" s="2"/>
      <c r="P36" s="2"/>
    </row>
    <row r="37" spans="1:16" x14ac:dyDescent="0.2">
      <c r="A37" s="4" t="s">
        <v>66</v>
      </c>
      <c r="B37" s="28" t="s">
        <v>67</v>
      </c>
      <c r="C37" s="2">
        <v>13308</v>
      </c>
      <c r="D37" s="2">
        <v>200</v>
      </c>
      <c r="E37" s="2">
        <v>915</v>
      </c>
      <c r="F37" s="2">
        <v>616</v>
      </c>
      <c r="G37" s="2">
        <v>425.1</v>
      </c>
      <c r="H37" s="2">
        <v>3250</v>
      </c>
      <c r="I37" s="2">
        <v>18714.099999999999</v>
      </c>
      <c r="J37" s="2">
        <v>2565.9</v>
      </c>
      <c r="K37" s="2">
        <v>1530.38</v>
      </c>
      <c r="L37" s="2">
        <v>8001.3199999999979</v>
      </c>
      <c r="M37" s="2">
        <v>12097.599999999999</v>
      </c>
      <c r="N37" s="2">
        <v>6616.5</v>
      </c>
      <c r="O37" s="2"/>
      <c r="P37" s="2"/>
    </row>
    <row r="38" spans="1:16" x14ac:dyDescent="0.2">
      <c r="A38" s="4" t="s">
        <v>68</v>
      </c>
      <c r="B38" s="28" t="s">
        <v>69</v>
      </c>
      <c r="C38" s="2">
        <v>13308</v>
      </c>
      <c r="D38" s="2">
        <v>200</v>
      </c>
      <c r="E38" s="2">
        <v>915</v>
      </c>
      <c r="F38" s="2">
        <v>616</v>
      </c>
      <c r="G38" s="2">
        <v>283.39999999999998</v>
      </c>
      <c r="H38" s="2">
        <v>3250</v>
      </c>
      <c r="I38" s="2">
        <v>18572.400000000001</v>
      </c>
      <c r="J38" s="2">
        <v>2544.8000000000002</v>
      </c>
      <c r="K38" s="2">
        <v>1530.38</v>
      </c>
      <c r="L38" s="2">
        <v>7119.7200000000012</v>
      </c>
      <c r="M38" s="2">
        <v>11194.900000000001</v>
      </c>
      <c r="N38" s="2">
        <v>7377.5</v>
      </c>
      <c r="O38" s="2"/>
      <c r="P38" s="2"/>
    </row>
    <row r="39" spans="1:16" x14ac:dyDescent="0.2">
      <c r="A39" s="4" t="s">
        <v>70</v>
      </c>
      <c r="B39" s="28" t="s">
        <v>71</v>
      </c>
      <c r="C39" s="2">
        <v>11645</v>
      </c>
      <c r="D39" s="2">
        <v>200</v>
      </c>
      <c r="E39" s="2">
        <v>864</v>
      </c>
      <c r="F39" s="2">
        <v>582</v>
      </c>
      <c r="G39" s="2">
        <v>283.39999999999998</v>
      </c>
      <c r="H39" s="2">
        <v>2843.75</v>
      </c>
      <c r="I39" s="2">
        <v>16418.150000000001</v>
      </c>
      <c r="J39" s="2">
        <v>2084.61</v>
      </c>
      <c r="K39" s="2">
        <v>1370.89</v>
      </c>
      <c r="L39" s="2">
        <v>5693.1500000000015</v>
      </c>
      <c r="M39" s="2">
        <v>9148.6500000000015</v>
      </c>
      <c r="N39" s="2">
        <v>7269.5</v>
      </c>
      <c r="O39" s="2"/>
      <c r="P39" s="2"/>
    </row>
    <row r="40" spans="1:16" x14ac:dyDescent="0.2">
      <c r="A40" s="4" t="s">
        <v>72</v>
      </c>
      <c r="B40" s="28" t="s">
        <v>73</v>
      </c>
      <c r="C40" s="2">
        <v>11645</v>
      </c>
      <c r="D40" s="2">
        <v>400</v>
      </c>
      <c r="E40" s="2">
        <v>801</v>
      </c>
      <c r="F40" s="2">
        <v>539</v>
      </c>
      <c r="G40" s="2">
        <v>283.39999999999998</v>
      </c>
      <c r="H40" s="2">
        <v>2843.75</v>
      </c>
      <c r="I40" s="2">
        <v>16512.150000000001</v>
      </c>
      <c r="J40" s="2">
        <v>2104.6799999999998</v>
      </c>
      <c r="K40" s="2">
        <v>1339.12</v>
      </c>
      <c r="L40" s="2">
        <v>5456.3500000000022</v>
      </c>
      <c r="M40" s="2">
        <v>8900.1500000000015</v>
      </c>
      <c r="N40" s="2">
        <v>7612</v>
      </c>
      <c r="O40" s="2"/>
      <c r="P40" s="2"/>
    </row>
    <row r="41" spans="1:16" x14ac:dyDescent="0.2">
      <c r="A41" s="4" t="s">
        <v>74</v>
      </c>
      <c r="B41" s="28" t="s">
        <v>75</v>
      </c>
      <c r="C41" s="2">
        <v>11645</v>
      </c>
      <c r="D41" s="2">
        <v>200</v>
      </c>
      <c r="E41" s="2">
        <v>801</v>
      </c>
      <c r="F41" s="2">
        <v>539</v>
      </c>
      <c r="G41" s="2">
        <v>283.39999999999998</v>
      </c>
      <c r="H41" s="2">
        <v>2843.75</v>
      </c>
      <c r="I41" s="2">
        <v>16312.15</v>
      </c>
      <c r="J41" s="2">
        <v>2061.96</v>
      </c>
      <c r="K41" s="2">
        <v>1339.12</v>
      </c>
      <c r="L41" s="2">
        <v>4476.57</v>
      </c>
      <c r="M41" s="2">
        <v>7877.65</v>
      </c>
      <c r="N41" s="2">
        <v>8434.5</v>
      </c>
      <c r="O41" s="2"/>
      <c r="P41" s="2"/>
    </row>
    <row r="42" spans="1:16" x14ac:dyDescent="0.2">
      <c r="A42" s="4" t="s">
        <v>76</v>
      </c>
      <c r="B42" s="28" t="s">
        <v>77</v>
      </c>
      <c r="C42" s="2">
        <v>11645</v>
      </c>
      <c r="D42" s="2">
        <v>0</v>
      </c>
      <c r="E42" s="2">
        <v>801</v>
      </c>
      <c r="F42" s="2">
        <v>539</v>
      </c>
      <c r="G42" s="2">
        <v>283.39999999999998</v>
      </c>
      <c r="H42" s="2">
        <v>2843.75</v>
      </c>
      <c r="I42" s="2">
        <v>16112.15</v>
      </c>
      <c r="J42" s="2">
        <v>1948.61</v>
      </c>
      <c r="K42" s="2">
        <v>1339.11</v>
      </c>
      <c r="L42" s="2">
        <v>7182.93</v>
      </c>
      <c r="M42" s="2">
        <v>10470.65</v>
      </c>
      <c r="N42" s="2">
        <v>5641.5</v>
      </c>
      <c r="O42" s="2"/>
      <c r="P42" s="2"/>
    </row>
    <row r="43" spans="1:16" x14ac:dyDescent="0.2">
      <c r="A43" s="4" t="s">
        <v>78</v>
      </c>
      <c r="B43" s="28" t="s">
        <v>79</v>
      </c>
      <c r="C43" s="2">
        <v>8448</v>
      </c>
      <c r="D43" s="2">
        <v>0</v>
      </c>
      <c r="E43" s="2">
        <v>564</v>
      </c>
      <c r="F43" s="2">
        <v>352</v>
      </c>
      <c r="G43" s="2">
        <v>283.39999999999998</v>
      </c>
      <c r="H43" s="2">
        <v>1625</v>
      </c>
      <c r="I43" s="2">
        <v>11272.4</v>
      </c>
      <c r="J43" s="2">
        <v>973.44</v>
      </c>
      <c r="K43" s="2">
        <v>901.38</v>
      </c>
      <c r="L43" s="2">
        <v>796.57999999999993</v>
      </c>
      <c r="M43" s="2">
        <v>2671.4</v>
      </c>
      <c r="N43" s="2">
        <v>8601</v>
      </c>
      <c r="O43" s="2"/>
      <c r="P43" s="2"/>
    </row>
    <row r="44" spans="1:16" x14ac:dyDescent="0.2">
      <c r="A44" s="4" t="s">
        <v>80</v>
      </c>
      <c r="B44" s="28" t="s">
        <v>81</v>
      </c>
      <c r="C44" s="2">
        <v>11645</v>
      </c>
      <c r="D44" s="2">
        <v>0</v>
      </c>
      <c r="E44" s="2">
        <v>801</v>
      </c>
      <c r="F44" s="2">
        <v>539</v>
      </c>
      <c r="G44" s="2">
        <v>283.39999999999998</v>
      </c>
      <c r="H44" s="2">
        <v>2843.75</v>
      </c>
      <c r="I44" s="2">
        <v>16112.15</v>
      </c>
      <c r="J44" s="2">
        <v>2019.24</v>
      </c>
      <c r="K44" s="2">
        <v>1339.12</v>
      </c>
      <c r="L44" s="2">
        <v>3976.2900000000009</v>
      </c>
      <c r="M44" s="2">
        <v>7334.6500000000005</v>
      </c>
      <c r="N44" s="2">
        <v>8777.5</v>
      </c>
      <c r="O44" s="2"/>
      <c r="P44" s="2"/>
    </row>
    <row r="45" spans="1:16" x14ac:dyDescent="0.2">
      <c r="A45" s="4" t="s">
        <v>82</v>
      </c>
      <c r="B45" s="28" t="s">
        <v>83</v>
      </c>
      <c r="C45" s="2">
        <v>11645</v>
      </c>
      <c r="D45" s="2">
        <v>400</v>
      </c>
      <c r="E45" s="2">
        <v>801</v>
      </c>
      <c r="F45" s="2">
        <v>539</v>
      </c>
      <c r="G45" s="2">
        <v>0</v>
      </c>
      <c r="H45" s="2">
        <v>5838.05</v>
      </c>
      <c r="I45" s="2">
        <v>19223.05</v>
      </c>
      <c r="J45" s="2">
        <v>2432.1999999999998</v>
      </c>
      <c r="K45" s="2">
        <v>1339.12</v>
      </c>
      <c r="L45" s="2">
        <v>6817.23</v>
      </c>
      <c r="M45" s="2">
        <v>10588.55</v>
      </c>
      <c r="N45" s="2">
        <v>8634.5</v>
      </c>
      <c r="O45" s="2"/>
      <c r="P45" s="2"/>
    </row>
    <row r="46" spans="1:16" x14ac:dyDescent="0.2">
      <c r="A46" s="4" t="s">
        <v>84</v>
      </c>
      <c r="B46" s="28" t="s">
        <v>85</v>
      </c>
      <c r="C46" s="2">
        <v>11645</v>
      </c>
      <c r="D46" s="2">
        <v>0</v>
      </c>
      <c r="E46" s="2">
        <v>801</v>
      </c>
      <c r="F46" s="2">
        <v>539</v>
      </c>
      <c r="G46" s="2">
        <v>0</v>
      </c>
      <c r="H46" s="2">
        <v>2843.75</v>
      </c>
      <c r="I46" s="2">
        <v>15828.75</v>
      </c>
      <c r="J46" s="2">
        <v>1960.14</v>
      </c>
      <c r="K46" s="2">
        <v>1339.12</v>
      </c>
      <c r="L46" s="2">
        <v>4231.99</v>
      </c>
      <c r="M46" s="2">
        <v>7531.25</v>
      </c>
      <c r="N46" s="2">
        <v>8297.5</v>
      </c>
      <c r="O46" s="2"/>
      <c r="P46" s="2"/>
    </row>
    <row r="47" spans="1:16" x14ac:dyDescent="0.2">
      <c r="A47" s="4" t="s">
        <v>86</v>
      </c>
      <c r="B47" s="28" t="s">
        <v>87</v>
      </c>
      <c r="C47" s="2">
        <v>13806</v>
      </c>
      <c r="D47" s="2">
        <v>0</v>
      </c>
      <c r="E47" s="2">
        <v>926</v>
      </c>
      <c r="F47" s="2">
        <v>630</v>
      </c>
      <c r="G47" s="2">
        <v>0</v>
      </c>
      <c r="H47" s="2">
        <v>3250</v>
      </c>
      <c r="I47" s="2">
        <v>18612</v>
      </c>
      <c r="J47" s="2">
        <v>2524.58</v>
      </c>
      <c r="K47" s="2">
        <v>1587.66</v>
      </c>
      <c r="L47" s="2">
        <v>3642.26</v>
      </c>
      <c r="M47" s="2">
        <v>7754.5</v>
      </c>
      <c r="N47" s="2">
        <v>10857.5</v>
      </c>
      <c r="O47" s="2"/>
      <c r="P47" s="2"/>
    </row>
    <row r="48" spans="1:16" x14ac:dyDescent="0.2">
      <c r="A48" s="4" t="s">
        <v>88</v>
      </c>
      <c r="B48" s="28" t="s">
        <v>89</v>
      </c>
      <c r="C48" s="2">
        <v>11645</v>
      </c>
      <c r="D48" s="2">
        <v>400</v>
      </c>
      <c r="E48" s="2">
        <v>801</v>
      </c>
      <c r="F48" s="2">
        <v>539</v>
      </c>
      <c r="G48" s="2">
        <v>0</v>
      </c>
      <c r="H48" s="2">
        <v>2843.75</v>
      </c>
      <c r="I48" s="2">
        <v>16228.75</v>
      </c>
      <c r="J48" s="2">
        <v>2044.15</v>
      </c>
      <c r="K48" s="2">
        <v>1339.12</v>
      </c>
      <c r="L48" s="2">
        <v>1966.4799999999996</v>
      </c>
      <c r="M48" s="2">
        <v>5349.75</v>
      </c>
      <c r="N48" s="2">
        <v>10879</v>
      </c>
      <c r="O48" s="2"/>
      <c r="P48" s="2"/>
    </row>
    <row r="49" spans="1:16" x14ac:dyDescent="0.2">
      <c r="A49" s="4" t="s">
        <v>90</v>
      </c>
      <c r="B49" s="28" t="s">
        <v>91</v>
      </c>
      <c r="C49" s="2">
        <v>11988</v>
      </c>
      <c r="D49" s="2">
        <v>0</v>
      </c>
      <c r="E49" s="2">
        <v>820</v>
      </c>
      <c r="F49" s="2">
        <v>510</v>
      </c>
      <c r="G49" s="2">
        <v>0</v>
      </c>
      <c r="H49" s="2">
        <v>2437.5</v>
      </c>
      <c r="I49" s="2">
        <v>15755.5</v>
      </c>
      <c r="J49" s="2">
        <v>1939.96</v>
      </c>
      <c r="K49" s="2">
        <v>1378.58</v>
      </c>
      <c r="L49" s="2">
        <v>294.95999999999913</v>
      </c>
      <c r="M49" s="2">
        <v>3613.4999999999991</v>
      </c>
      <c r="N49" s="2">
        <v>12142</v>
      </c>
      <c r="O49" s="2"/>
      <c r="P49" s="2"/>
    </row>
    <row r="50" spans="1:16" x14ac:dyDescent="0.2">
      <c r="A50" s="4" t="s">
        <v>92</v>
      </c>
      <c r="B50" s="28" t="s">
        <v>93</v>
      </c>
      <c r="C50" s="2">
        <v>13308</v>
      </c>
      <c r="D50" s="2">
        <v>400</v>
      </c>
      <c r="E50" s="2">
        <v>915</v>
      </c>
      <c r="F50" s="2">
        <v>616</v>
      </c>
      <c r="G50" s="2">
        <v>0</v>
      </c>
      <c r="H50" s="2">
        <v>3804.49</v>
      </c>
      <c r="I50" s="2">
        <v>19043.489999999998</v>
      </c>
      <c r="J50" s="2">
        <v>2735.43</v>
      </c>
      <c r="K50" s="2">
        <v>1530.38</v>
      </c>
      <c r="L50" s="2">
        <v>802.17999999999847</v>
      </c>
      <c r="M50" s="2">
        <v>5067.989999999998</v>
      </c>
      <c r="N50" s="2">
        <v>13975.5</v>
      </c>
      <c r="O50" s="2"/>
      <c r="P50" s="2"/>
    </row>
    <row r="51" spans="1:16" x14ac:dyDescent="0.2">
      <c r="A51" s="4" t="s">
        <v>94</v>
      </c>
      <c r="B51" s="28" t="s">
        <v>95</v>
      </c>
      <c r="C51" s="2">
        <v>15983</v>
      </c>
      <c r="D51" s="2">
        <v>400</v>
      </c>
      <c r="E51" s="2">
        <v>1093</v>
      </c>
      <c r="F51" s="2">
        <v>679</v>
      </c>
      <c r="G51" s="2">
        <v>0</v>
      </c>
      <c r="H51" s="2">
        <v>3250</v>
      </c>
      <c r="I51" s="2">
        <v>21405</v>
      </c>
      <c r="J51" s="2">
        <v>3149.86</v>
      </c>
      <c r="K51" s="2">
        <v>1838.02</v>
      </c>
      <c r="L51" s="2">
        <v>374.11999999999898</v>
      </c>
      <c r="M51" s="2">
        <v>5361.9999999999991</v>
      </c>
      <c r="N51" s="2">
        <v>16043</v>
      </c>
      <c r="O51" s="2"/>
      <c r="P51" s="2"/>
    </row>
    <row r="52" spans="1:16" x14ac:dyDescent="0.2">
      <c r="A52" s="4" t="s">
        <v>96</v>
      </c>
      <c r="B52" s="28" t="s">
        <v>97</v>
      </c>
      <c r="C52" s="2">
        <v>15983</v>
      </c>
      <c r="D52" s="2">
        <v>400</v>
      </c>
      <c r="E52" s="2">
        <v>1093</v>
      </c>
      <c r="F52" s="2">
        <v>679</v>
      </c>
      <c r="G52" s="2">
        <v>0</v>
      </c>
      <c r="H52" s="2">
        <v>3250</v>
      </c>
      <c r="I52" s="2">
        <v>21405</v>
      </c>
      <c r="J52" s="2">
        <v>3149.86</v>
      </c>
      <c r="K52" s="2">
        <v>1838.02</v>
      </c>
      <c r="L52" s="2">
        <v>373.61999999999898</v>
      </c>
      <c r="M52" s="2">
        <v>5361.4999999999991</v>
      </c>
      <c r="N52" s="2">
        <v>16043.5</v>
      </c>
      <c r="O52" s="2"/>
      <c r="P52" s="2"/>
    </row>
    <row r="53" spans="1:16" s="26" customFormat="1" x14ac:dyDescent="0.2">
      <c r="A53" s="11"/>
      <c r="B53" s="29"/>
      <c r="C53" s="26" t="s">
        <v>39</v>
      </c>
      <c r="D53" s="26" t="s">
        <v>39</v>
      </c>
      <c r="E53" s="26" t="s">
        <v>39</v>
      </c>
      <c r="F53" s="26" t="s">
        <v>39</v>
      </c>
      <c r="G53" s="26" t="s">
        <v>39</v>
      </c>
      <c r="H53" s="26" t="s">
        <v>39</v>
      </c>
      <c r="I53" s="26" t="s">
        <v>39</v>
      </c>
      <c r="J53" s="26" t="s">
        <v>39</v>
      </c>
      <c r="K53" s="26" t="s">
        <v>39</v>
      </c>
      <c r="L53" s="26" t="s">
        <v>39</v>
      </c>
      <c r="M53" s="26" t="s">
        <v>39</v>
      </c>
      <c r="N53" s="26" t="s">
        <v>39</v>
      </c>
      <c r="O53" s="2"/>
      <c r="P53" s="2"/>
    </row>
    <row r="54" spans="1:16" x14ac:dyDescent="0.2">
      <c r="B54" s="28"/>
      <c r="O54" s="2"/>
      <c r="P54" s="2"/>
    </row>
    <row r="55" spans="1:16" x14ac:dyDescent="0.2">
      <c r="A55" s="10" t="s">
        <v>100</v>
      </c>
      <c r="B55" s="28"/>
      <c r="O55" s="2"/>
      <c r="P55" s="2"/>
    </row>
    <row r="56" spans="1:16" x14ac:dyDescent="0.2">
      <c r="A56" s="4" t="s">
        <v>103</v>
      </c>
      <c r="B56" s="28" t="s">
        <v>104</v>
      </c>
      <c r="C56" s="2">
        <v>13806</v>
      </c>
      <c r="D56" s="2">
        <v>400</v>
      </c>
      <c r="E56" s="2">
        <v>1130</v>
      </c>
      <c r="F56" s="2">
        <v>770</v>
      </c>
      <c r="G56" s="2">
        <v>0</v>
      </c>
      <c r="H56" s="2">
        <v>3250</v>
      </c>
      <c r="I56" s="2">
        <v>19356</v>
      </c>
      <c r="J56" s="2">
        <v>2712.24</v>
      </c>
      <c r="K56" s="2">
        <v>1672.27</v>
      </c>
      <c r="L56" s="2">
        <v>373.48999999999978</v>
      </c>
      <c r="M56" s="2">
        <v>4758</v>
      </c>
      <c r="N56" s="2">
        <v>14598</v>
      </c>
      <c r="O56" s="2"/>
      <c r="P56" s="2"/>
    </row>
    <row r="57" spans="1:16" x14ac:dyDescent="0.2">
      <c r="A57" s="4" t="s">
        <v>105</v>
      </c>
      <c r="B57" s="28" t="s">
        <v>106</v>
      </c>
      <c r="C57" s="2">
        <v>11988</v>
      </c>
      <c r="D57" s="2">
        <v>200</v>
      </c>
      <c r="E57" s="2">
        <v>820</v>
      </c>
      <c r="F57" s="2">
        <v>510</v>
      </c>
      <c r="G57" s="2">
        <v>0</v>
      </c>
      <c r="H57" s="2">
        <v>2437.5</v>
      </c>
      <c r="I57" s="2">
        <v>15955.5</v>
      </c>
      <c r="J57" s="2">
        <v>1977.23</v>
      </c>
      <c r="K57" s="2">
        <v>1378.58</v>
      </c>
      <c r="L57" s="2">
        <v>320.69000000000051</v>
      </c>
      <c r="M57" s="2">
        <v>3676.5000000000005</v>
      </c>
      <c r="N57" s="2">
        <v>12279</v>
      </c>
      <c r="O57" s="2"/>
      <c r="P57" s="2"/>
    </row>
    <row r="58" spans="1:16" x14ac:dyDescent="0.2">
      <c r="A58" s="4" t="s">
        <v>107</v>
      </c>
      <c r="B58" s="28" t="s">
        <v>108</v>
      </c>
      <c r="C58" s="2">
        <v>16896</v>
      </c>
      <c r="D58" s="2">
        <v>400</v>
      </c>
      <c r="E58" s="2">
        <v>1128</v>
      </c>
      <c r="F58" s="2">
        <v>703</v>
      </c>
      <c r="G58" s="2">
        <v>0</v>
      </c>
      <c r="H58" s="2">
        <v>3250</v>
      </c>
      <c r="I58" s="2">
        <v>22377</v>
      </c>
      <c r="J58" s="2">
        <v>3288.15</v>
      </c>
      <c r="K58" s="2">
        <v>1905.7</v>
      </c>
      <c r="L58" s="2">
        <v>2252.1500000000015</v>
      </c>
      <c r="M58" s="2">
        <v>7446.0000000000018</v>
      </c>
      <c r="N58" s="2">
        <v>14931</v>
      </c>
      <c r="O58" s="2"/>
      <c r="P58" s="2"/>
    </row>
    <row r="59" spans="1:16" x14ac:dyDescent="0.2">
      <c r="A59" s="4" t="s">
        <v>109</v>
      </c>
      <c r="B59" s="28" t="s">
        <v>110</v>
      </c>
      <c r="C59" s="2">
        <v>14937</v>
      </c>
      <c r="D59" s="2">
        <v>0</v>
      </c>
      <c r="E59" s="2">
        <v>957</v>
      </c>
      <c r="F59" s="2">
        <v>881</v>
      </c>
      <c r="G59" s="2">
        <v>0</v>
      </c>
      <c r="H59" s="2">
        <v>3250</v>
      </c>
      <c r="I59" s="2">
        <v>20025</v>
      </c>
      <c r="J59" s="2">
        <v>2852.64</v>
      </c>
      <c r="K59" s="2">
        <v>1717.72</v>
      </c>
      <c r="L59" s="2">
        <v>5337.6399999999994</v>
      </c>
      <c r="M59" s="2">
        <v>9908</v>
      </c>
      <c r="N59" s="2">
        <v>10117</v>
      </c>
      <c r="O59" s="2"/>
      <c r="P59" s="2"/>
    </row>
    <row r="60" spans="1:16" x14ac:dyDescent="0.2">
      <c r="A60" s="4" t="s">
        <v>111</v>
      </c>
      <c r="B60" s="28" t="s">
        <v>112</v>
      </c>
      <c r="C60" s="2">
        <v>14937</v>
      </c>
      <c r="D60" s="2">
        <v>200</v>
      </c>
      <c r="E60" s="2">
        <v>957</v>
      </c>
      <c r="F60" s="2">
        <v>881</v>
      </c>
      <c r="G60" s="2">
        <v>0</v>
      </c>
      <c r="H60" s="2">
        <v>4121.3099999999995</v>
      </c>
      <c r="I60" s="2">
        <v>21096.309999999998</v>
      </c>
      <c r="J60" s="2">
        <v>2993.67</v>
      </c>
      <c r="K60" s="2">
        <v>1717.72</v>
      </c>
      <c r="L60" s="2">
        <v>6474.4199999999983</v>
      </c>
      <c r="M60" s="2">
        <v>11185.809999999998</v>
      </c>
      <c r="N60" s="2">
        <v>9910.5</v>
      </c>
      <c r="O60" s="2"/>
      <c r="P60" s="2"/>
    </row>
    <row r="61" spans="1:16" x14ac:dyDescent="0.2">
      <c r="A61" s="4" t="s">
        <v>496</v>
      </c>
      <c r="B61" s="28" t="s">
        <v>497</v>
      </c>
      <c r="C61" s="2">
        <v>11442</v>
      </c>
      <c r="D61" s="2">
        <v>0</v>
      </c>
      <c r="E61" s="2">
        <v>784</v>
      </c>
      <c r="F61" s="2">
        <v>482</v>
      </c>
      <c r="G61" s="2">
        <v>0</v>
      </c>
      <c r="H61" s="2">
        <v>3962.98</v>
      </c>
      <c r="I61" s="2">
        <v>16670.98</v>
      </c>
      <c r="J61" s="2">
        <v>2129.75</v>
      </c>
      <c r="K61" s="2">
        <v>1315.72</v>
      </c>
      <c r="L61" s="2">
        <v>1174.0099999999984</v>
      </c>
      <c r="M61" s="2">
        <v>4619.4799999999987</v>
      </c>
      <c r="N61" s="2">
        <v>12051.5</v>
      </c>
      <c r="O61" s="2"/>
      <c r="P61" s="2"/>
    </row>
    <row r="62" spans="1:16" x14ac:dyDescent="0.2">
      <c r="A62" s="4" t="s">
        <v>113</v>
      </c>
      <c r="B62" s="28" t="s">
        <v>114</v>
      </c>
      <c r="C62" s="2">
        <v>12319</v>
      </c>
      <c r="D62" s="2">
        <v>0</v>
      </c>
      <c r="E62" s="2">
        <v>941</v>
      </c>
      <c r="F62" s="2">
        <v>645</v>
      </c>
      <c r="G62" s="2">
        <v>0</v>
      </c>
      <c r="H62" s="2">
        <v>3250</v>
      </c>
      <c r="I62" s="2">
        <v>17155</v>
      </c>
      <c r="J62" s="2">
        <v>2242.02</v>
      </c>
      <c r="K62" s="2">
        <v>1416.64</v>
      </c>
      <c r="L62" s="2">
        <v>2041.8400000000001</v>
      </c>
      <c r="M62" s="2">
        <v>5700.5</v>
      </c>
      <c r="N62" s="2">
        <v>11454.5</v>
      </c>
      <c r="O62" s="2"/>
      <c r="P62" s="2"/>
    </row>
    <row r="63" spans="1:16" x14ac:dyDescent="0.2">
      <c r="A63" s="4" t="s">
        <v>506</v>
      </c>
      <c r="B63" s="28" t="s">
        <v>507</v>
      </c>
      <c r="C63" s="2">
        <v>11442</v>
      </c>
      <c r="D63" s="2">
        <v>0</v>
      </c>
      <c r="E63" s="2">
        <v>784</v>
      </c>
      <c r="F63" s="2">
        <v>499</v>
      </c>
      <c r="G63" s="2">
        <v>0</v>
      </c>
      <c r="H63" s="2">
        <v>2437.5</v>
      </c>
      <c r="I63" s="2">
        <v>15162.5</v>
      </c>
      <c r="J63" s="2">
        <v>1803.52</v>
      </c>
      <c r="K63" s="2">
        <v>1315.7</v>
      </c>
      <c r="L63" s="2">
        <v>1602.2799999999988</v>
      </c>
      <c r="M63" s="2">
        <v>4721.4999999999991</v>
      </c>
      <c r="N63" s="2">
        <v>10441</v>
      </c>
      <c r="O63" s="2"/>
      <c r="P63" s="2"/>
    </row>
    <row r="64" spans="1:16" x14ac:dyDescent="0.2">
      <c r="A64" s="4" t="s">
        <v>115</v>
      </c>
      <c r="B64" s="28" t="s">
        <v>116</v>
      </c>
      <c r="C64" s="2">
        <v>11929</v>
      </c>
      <c r="D64" s="2">
        <v>0</v>
      </c>
      <c r="E64" s="2">
        <v>368.5</v>
      </c>
      <c r="F64" s="2">
        <v>337.5</v>
      </c>
      <c r="G64" s="2">
        <v>0</v>
      </c>
      <c r="H64" s="2">
        <v>0</v>
      </c>
      <c r="I64" s="2">
        <v>12635</v>
      </c>
      <c r="J64" s="2">
        <v>713.74</v>
      </c>
      <c r="K64" s="2">
        <v>685.93</v>
      </c>
      <c r="L64" s="2">
        <v>5964.33</v>
      </c>
      <c r="M64" s="2">
        <v>7364</v>
      </c>
      <c r="N64" s="2">
        <v>5271</v>
      </c>
      <c r="O64" s="2"/>
      <c r="P64" s="2"/>
    </row>
    <row r="65" spans="1:16" s="26" customFormat="1" x14ac:dyDescent="0.2">
      <c r="A65" s="11"/>
      <c r="B65" s="29"/>
      <c r="C65" s="26" t="s">
        <v>39</v>
      </c>
      <c r="D65" s="26" t="s">
        <v>39</v>
      </c>
      <c r="E65" s="26" t="s">
        <v>39</v>
      </c>
      <c r="F65" s="26" t="s">
        <v>39</v>
      </c>
      <c r="G65" s="26" t="s">
        <v>39</v>
      </c>
      <c r="H65" s="26" t="s">
        <v>39</v>
      </c>
      <c r="I65" s="26" t="s">
        <v>39</v>
      </c>
      <c r="J65" s="26" t="s">
        <v>39</v>
      </c>
      <c r="K65" s="26" t="s">
        <v>39</v>
      </c>
      <c r="L65" s="26" t="s">
        <v>39</v>
      </c>
      <c r="M65" s="26" t="s">
        <v>39</v>
      </c>
      <c r="N65" s="26" t="s">
        <v>39</v>
      </c>
      <c r="O65" s="2"/>
      <c r="P65" s="2"/>
    </row>
    <row r="66" spans="1:16" x14ac:dyDescent="0.2">
      <c r="B66" s="28"/>
      <c r="O66" s="2"/>
      <c r="P66" s="2"/>
    </row>
    <row r="67" spans="1:16" x14ac:dyDescent="0.2">
      <c r="A67" s="10" t="s">
        <v>125</v>
      </c>
      <c r="B67" s="28"/>
      <c r="O67" s="2"/>
      <c r="P67" s="2"/>
    </row>
    <row r="68" spans="1:16" x14ac:dyDescent="0.2">
      <c r="A68" s="4" t="s">
        <v>126</v>
      </c>
      <c r="B68" s="28" t="s">
        <v>127</v>
      </c>
      <c r="C68" s="13">
        <v>11442</v>
      </c>
      <c r="D68" s="2">
        <v>200</v>
      </c>
      <c r="E68" s="2">
        <v>784</v>
      </c>
      <c r="F68" s="2">
        <v>499</v>
      </c>
      <c r="G68" s="2">
        <v>708.5</v>
      </c>
      <c r="H68" s="2">
        <v>2437.5</v>
      </c>
      <c r="I68" s="2">
        <v>16071</v>
      </c>
      <c r="J68" s="2">
        <v>2010.31</v>
      </c>
      <c r="K68" s="2">
        <v>1315.7</v>
      </c>
      <c r="L68" s="2">
        <v>281.48999999999978</v>
      </c>
      <c r="M68" s="2">
        <v>3607.5</v>
      </c>
      <c r="N68" s="2">
        <v>12463.5</v>
      </c>
      <c r="O68" s="2"/>
      <c r="P68" s="2"/>
    </row>
    <row r="69" spans="1:16" x14ac:dyDescent="0.2">
      <c r="A69" s="4" t="s">
        <v>128</v>
      </c>
      <c r="B69" s="28" t="s">
        <v>129</v>
      </c>
      <c r="C69" s="13">
        <v>12673</v>
      </c>
      <c r="D69" s="2">
        <v>0</v>
      </c>
      <c r="E69" s="2">
        <v>784</v>
      </c>
      <c r="F69" s="2">
        <v>499</v>
      </c>
      <c r="G69" s="2">
        <v>708.5</v>
      </c>
      <c r="H69" s="2">
        <v>2437.5</v>
      </c>
      <c r="I69" s="2">
        <v>17102</v>
      </c>
      <c r="J69" s="2">
        <v>2230.5700000000002</v>
      </c>
      <c r="K69" s="2">
        <v>1457.28</v>
      </c>
      <c r="L69" s="2">
        <v>281.64999999999964</v>
      </c>
      <c r="M69" s="2">
        <v>3969.5</v>
      </c>
      <c r="N69" s="2">
        <v>13132.5</v>
      </c>
      <c r="O69" s="2"/>
      <c r="P69" s="2"/>
    </row>
    <row r="70" spans="1:16" x14ac:dyDescent="0.2">
      <c r="A70" s="4" t="s">
        <v>130</v>
      </c>
      <c r="B70" s="28" t="s">
        <v>131</v>
      </c>
      <c r="C70" s="13">
        <v>11442</v>
      </c>
      <c r="D70" s="2">
        <v>200</v>
      </c>
      <c r="E70" s="2">
        <v>784</v>
      </c>
      <c r="F70" s="2">
        <v>499</v>
      </c>
      <c r="G70" s="2">
        <v>0</v>
      </c>
      <c r="H70" s="2">
        <v>2437.5</v>
      </c>
      <c r="I70" s="2">
        <v>15362.5</v>
      </c>
      <c r="J70" s="2">
        <v>1798.91</v>
      </c>
      <c r="K70" s="2">
        <v>1315.7</v>
      </c>
      <c r="L70" s="2">
        <v>662.88999999999942</v>
      </c>
      <c r="M70" s="2">
        <v>3777.4999999999995</v>
      </c>
      <c r="N70" s="2">
        <v>11585</v>
      </c>
      <c r="O70" s="2"/>
      <c r="P70" s="2"/>
    </row>
    <row r="71" spans="1:16" x14ac:dyDescent="0.2">
      <c r="A71" s="4" t="s">
        <v>132</v>
      </c>
      <c r="B71" s="28" t="s">
        <v>133</v>
      </c>
      <c r="C71" s="13">
        <v>11442</v>
      </c>
      <c r="D71" s="2">
        <v>200</v>
      </c>
      <c r="E71" s="2">
        <v>784</v>
      </c>
      <c r="F71" s="2">
        <v>499</v>
      </c>
      <c r="G71" s="2">
        <v>0</v>
      </c>
      <c r="H71" s="2">
        <v>2437.5</v>
      </c>
      <c r="I71" s="2">
        <v>15362.5</v>
      </c>
      <c r="J71" s="2">
        <v>1867.25</v>
      </c>
      <c r="K71" s="2">
        <v>1315.7</v>
      </c>
      <c r="L71" s="2">
        <v>281.04999999999927</v>
      </c>
      <c r="M71" s="2">
        <v>3463.9999999999991</v>
      </c>
      <c r="N71" s="2">
        <v>11898.5</v>
      </c>
      <c r="O71" s="2"/>
      <c r="P71" s="2"/>
    </row>
    <row r="72" spans="1:16" x14ac:dyDescent="0.2">
      <c r="A72" s="4" t="s">
        <v>134</v>
      </c>
      <c r="B72" s="28" t="s">
        <v>135</v>
      </c>
      <c r="C72" s="13">
        <v>11442</v>
      </c>
      <c r="D72" s="2">
        <v>400</v>
      </c>
      <c r="E72" s="2">
        <v>784</v>
      </c>
      <c r="F72" s="2">
        <v>499</v>
      </c>
      <c r="G72" s="2">
        <v>0</v>
      </c>
      <c r="H72" s="2">
        <v>2437.5</v>
      </c>
      <c r="I72" s="2">
        <v>15562.5</v>
      </c>
      <c r="J72" s="2">
        <v>1903.09</v>
      </c>
      <c r="K72" s="2">
        <v>1315.7</v>
      </c>
      <c r="L72" s="2">
        <v>281.70999999999913</v>
      </c>
      <c r="M72" s="2">
        <v>3500.4999999999991</v>
      </c>
      <c r="N72" s="2">
        <v>12062</v>
      </c>
      <c r="O72" s="2"/>
      <c r="P72" s="2"/>
    </row>
    <row r="73" spans="1:16" s="26" customFormat="1" x14ac:dyDescent="0.2">
      <c r="A73" s="11"/>
      <c r="B73" s="29"/>
      <c r="C73" s="26" t="s">
        <v>39</v>
      </c>
      <c r="D73" s="26" t="s">
        <v>39</v>
      </c>
      <c r="E73" s="26" t="s">
        <v>39</v>
      </c>
      <c r="F73" s="26" t="s">
        <v>39</v>
      </c>
      <c r="G73" s="26" t="s">
        <v>39</v>
      </c>
      <c r="H73" s="26" t="s">
        <v>39</v>
      </c>
      <c r="I73" s="26" t="s">
        <v>39</v>
      </c>
      <c r="J73" s="26" t="s">
        <v>39</v>
      </c>
      <c r="K73" s="26" t="s">
        <v>39</v>
      </c>
      <c r="L73" s="26" t="s">
        <v>39</v>
      </c>
      <c r="M73" s="26" t="s">
        <v>39</v>
      </c>
      <c r="N73" s="26" t="s">
        <v>39</v>
      </c>
      <c r="O73" s="2"/>
      <c r="P73" s="2"/>
    </row>
    <row r="74" spans="1:16" x14ac:dyDescent="0.2">
      <c r="B74" s="28"/>
      <c r="O74" s="2"/>
      <c r="P74" s="2"/>
    </row>
    <row r="75" spans="1:16" x14ac:dyDescent="0.2">
      <c r="A75" s="10" t="s">
        <v>138</v>
      </c>
      <c r="B75" s="28"/>
      <c r="O75" s="2"/>
      <c r="P75" s="2"/>
    </row>
    <row r="76" spans="1:16" x14ac:dyDescent="0.2">
      <c r="A76" s="4" t="s">
        <v>498</v>
      </c>
      <c r="B76" s="28" t="s">
        <v>499</v>
      </c>
      <c r="C76" s="13">
        <v>12673</v>
      </c>
      <c r="D76" s="2">
        <v>0</v>
      </c>
      <c r="E76" s="2">
        <v>846</v>
      </c>
      <c r="F76" s="2">
        <v>528</v>
      </c>
      <c r="G76" s="2">
        <v>739.32</v>
      </c>
      <c r="H76" s="2">
        <v>2437.5</v>
      </c>
      <c r="I76" s="2">
        <v>17223.82</v>
      </c>
      <c r="J76" s="2">
        <v>2256.65</v>
      </c>
      <c r="K76" s="2">
        <v>1457.32</v>
      </c>
      <c r="L76" s="2">
        <v>280.84999999999854</v>
      </c>
      <c r="M76" s="2">
        <v>3994.8199999999988</v>
      </c>
      <c r="N76" s="2">
        <v>13229</v>
      </c>
      <c r="O76" s="2"/>
      <c r="P76" s="2"/>
    </row>
    <row r="77" spans="1:16" x14ac:dyDescent="0.2">
      <c r="A77" s="4" t="s">
        <v>139</v>
      </c>
      <c r="B77" s="28" t="s">
        <v>140</v>
      </c>
      <c r="C77" s="13">
        <v>11442</v>
      </c>
      <c r="D77" s="2">
        <v>0</v>
      </c>
      <c r="E77" s="2">
        <v>784</v>
      </c>
      <c r="F77" s="2">
        <v>499</v>
      </c>
      <c r="G77" s="2">
        <v>708.5</v>
      </c>
      <c r="H77" s="2">
        <v>2437.5</v>
      </c>
      <c r="I77" s="2">
        <v>15871</v>
      </c>
      <c r="J77" s="2">
        <v>1967.59</v>
      </c>
      <c r="K77" s="2">
        <v>1315.7</v>
      </c>
      <c r="L77" s="2">
        <v>281.20999999999913</v>
      </c>
      <c r="M77" s="2">
        <v>3564.4999999999991</v>
      </c>
      <c r="N77" s="2">
        <v>12306.5</v>
      </c>
      <c r="O77" s="2"/>
      <c r="P77" s="2"/>
    </row>
    <row r="78" spans="1:16" x14ac:dyDescent="0.2">
      <c r="A78" s="4" t="s">
        <v>141</v>
      </c>
      <c r="B78" s="28" t="s">
        <v>142</v>
      </c>
      <c r="C78" s="13">
        <v>11442</v>
      </c>
      <c r="D78" s="2">
        <v>0</v>
      </c>
      <c r="E78" s="2">
        <v>784</v>
      </c>
      <c r="F78" s="2">
        <v>499</v>
      </c>
      <c r="G78" s="2">
        <v>0</v>
      </c>
      <c r="H78" s="2">
        <v>2437.5</v>
      </c>
      <c r="I78" s="2">
        <v>15162.5</v>
      </c>
      <c r="J78" s="2">
        <v>1724.97</v>
      </c>
      <c r="K78" s="2">
        <v>1315.7</v>
      </c>
      <c r="L78" s="2">
        <v>747.82999999999993</v>
      </c>
      <c r="M78" s="2">
        <v>3788.5</v>
      </c>
      <c r="N78" s="2">
        <v>11374</v>
      </c>
      <c r="O78" s="2"/>
      <c r="P78" s="2"/>
    </row>
    <row r="79" spans="1:16" x14ac:dyDescent="0.2">
      <c r="A79" s="4" t="s">
        <v>508</v>
      </c>
      <c r="B79" s="28" t="s">
        <v>509</v>
      </c>
      <c r="C79" s="13">
        <v>12673</v>
      </c>
      <c r="D79" s="2">
        <v>0</v>
      </c>
      <c r="E79" s="2">
        <v>846</v>
      </c>
      <c r="F79" s="2">
        <v>528</v>
      </c>
      <c r="G79" s="2">
        <v>0</v>
      </c>
      <c r="H79" s="2">
        <v>2437.5</v>
      </c>
      <c r="I79" s="2">
        <v>16484.5</v>
      </c>
      <c r="J79" s="2">
        <v>2094.67</v>
      </c>
      <c r="K79" s="2">
        <v>1457.35</v>
      </c>
      <c r="L79" s="2">
        <v>3220.9799999999996</v>
      </c>
      <c r="M79" s="2">
        <v>6773</v>
      </c>
      <c r="N79" s="2">
        <v>9711.5</v>
      </c>
      <c r="O79" s="2"/>
      <c r="P79" s="2"/>
    </row>
    <row r="80" spans="1:16" x14ac:dyDescent="0.2">
      <c r="A80" s="4" t="s">
        <v>143</v>
      </c>
      <c r="B80" s="28" t="s">
        <v>144</v>
      </c>
      <c r="C80" s="13">
        <v>11442</v>
      </c>
      <c r="D80" s="2">
        <v>0</v>
      </c>
      <c r="E80" s="2">
        <v>784</v>
      </c>
      <c r="F80" s="2">
        <v>499</v>
      </c>
      <c r="G80" s="2">
        <v>0</v>
      </c>
      <c r="H80" s="2">
        <v>2437.5</v>
      </c>
      <c r="I80" s="2">
        <v>15162.5</v>
      </c>
      <c r="J80" s="2">
        <v>1824.53</v>
      </c>
      <c r="K80" s="2">
        <v>1315.7</v>
      </c>
      <c r="L80" s="2">
        <v>281.27000000000044</v>
      </c>
      <c r="M80" s="2">
        <v>3421.5000000000005</v>
      </c>
      <c r="N80" s="2">
        <v>11741</v>
      </c>
      <c r="O80" s="2"/>
      <c r="P80" s="2"/>
    </row>
    <row r="81" spans="1:16" x14ac:dyDescent="0.2">
      <c r="A81" s="4" t="s">
        <v>145</v>
      </c>
      <c r="B81" s="28" t="s">
        <v>146</v>
      </c>
      <c r="C81" s="13">
        <v>11442</v>
      </c>
      <c r="D81" s="2">
        <v>200</v>
      </c>
      <c r="E81" s="2">
        <v>784</v>
      </c>
      <c r="F81" s="2">
        <v>499</v>
      </c>
      <c r="G81" s="2">
        <v>0</v>
      </c>
      <c r="H81" s="2">
        <v>2437.5</v>
      </c>
      <c r="I81" s="2">
        <v>15362.5</v>
      </c>
      <c r="J81" s="2">
        <v>1860.37</v>
      </c>
      <c r="K81" s="2">
        <v>1315.7</v>
      </c>
      <c r="L81" s="2">
        <v>281.43000000000029</v>
      </c>
      <c r="M81" s="2">
        <v>3457.5</v>
      </c>
      <c r="N81" s="2">
        <v>11905</v>
      </c>
      <c r="O81" s="2"/>
      <c r="P81" s="2"/>
    </row>
    <row r="82" spans="1:16" x14ac:dyDescent="0.2">
      <c r="A82" s="4" t="s">
        <v>147</v>
      </c>
      <c r="B82" s="28" t="s">
        <v>148</v>
      </c>
      <c r="C82" s="13">
        <v>11442</v>
      </c>
      <c r="D82" s="2">
        <v>200</v>
      </c>
      <c r="E82" s="2">
        <v>784</v>
      </c>
      <c r="F82" s="2">
        <v>499</v>
      </c>
      <c r="G82" s="2">
        <v>0</v>
      </c>
      <c r="H82" s="2">
        <v>2437.5</v>
      </c>
      <c r="I82" s="2">
        <v>15362.5</v>
      </c>
      <c r="J82" s="2">
        <v>1867.25</v>
      </c>
      <c r="K82" s="2">
        <v>1315.7</v>
      </c>
      <c r="L82" s="2">
        <v>1847.5499999999993</v>
      </c>
      <c r="M82" s="2">
        <v>5030.4999999999991</v>
      </c>
      <c r="N82" s="2">
        <v>10332</v>
      </c>
      <c r="O82" s="2"/>
      <c r="P82" s="2"/>
    </row>
    <row r="83" spans="1:16" x14ac:dyDescent="0.2">
      <c r="A83" s="4" t="s">
        <v>149</v>
      </c>
      <c r="B83" s="28" t="s">
        <v>150</v>
      </c>
      <c r="C83" s="13">
        <v>11442</v>
      </c>
      <c r="D83" s="2">
        <v>200</v>
      </c>
      <c r="E83" s="2">
        <v>784</v>
      </c>
      <c r="F83" s="2">
        <v>499</v>
      </c>
      <c r="G83" s="2">
        <v>0</v>
      </c>
      <c r="H83" s="2">
        <v>2437.5</v>
      </c>
      <c r="I83" s="2">
        <v>15362.5</v>
      </c>
      <c r="J83" s="2">
        <v>1860.37</v>
      </c>
      <c r="K83" s="2">
        <v>1315.7</v>
      </c>
      <c r="L83" s="2">
        <v>281.43000000000029</v>
      </c>
      <c r="M83" s="2">
        <v>3457.5</v>
      </c>
      <c r="N83" s="2">
        <v>11905</v>
      </c>
      <c r="O83" s="2"/>
      <c r="P83" s="2"/>
    </row>
    <row r="84" spans="1:16" x14ac:dyDescent="0.2">
      <c r="A84" s="4" t="s">
        <v>151</v>
      </c>
      <c r="B84" s="28" t="s">
        <v>152</v>
      </c>
      <c r="C84" s="13">
        <v>11442</v>
      </c>
      <c r="D84" s="2">
        <v>400</v>
      </c>
      <c r="E84" s="2">
        <v>784</v>
      </c>
      <c r="F84" s="2">
        <v>499</v>
      </c>
      <c r="G84" s="2">
        <v>0</v>
      </c>
      <c r="H84" s="2">
        <v>2437.5</v>
      </c>
      <c r="I84" s="2">
        <v>15562.5</v>
      </c>
      <c r="J84" s="2">
        <v>1903.09</v>
      </c>
      <c r="K84" s="2">
        <v>1315.7</v>
      </c>
      <c r="L84" s="2">
        <v>281.20999999999913</v>
      </c>
      <c r="M84" s="2">
        <v>3499.9999999999991</v>
      </c>
      <c r="N84" s="2">
        <v>12062.5</v>
      </c>
      <c r="O84" s="2"/>
      <c r="P84" s="2"/>
    </row>
    <row r="85" spans="1:16" s="26" customFormat="1" x14ac:dyDescent="0.2">
      <c r="A85" s="11"/>
      <c r="B85" s="29"/>
      <c r="C85" s="26" t="s">
        <v>39</v>
      </c>
      <c r="D85" s="26" t="s">
        <v>39</v>
      </c>
      <c r="E85" s="26" t="s">
        <v>39</v>
      </c>
      <c r="F85" s="26" t="s">
        <v>39</v>
      </c>
      <c r="G85" s="26" t="s">
        <v>39</v>
      </c>
      <c r="H85" s="26" t="s">
        <v>39</v>
      </c>
      <c r="I85" s="26" t="s">
        <v>39</v>
      </c>
      <c r="J85" s="26" t="s">
        <v>39</v>
      </c>
      <c r="K85" s="26" t="s">
        <v>39</v>
      </c>
      <c r="L85" s="26" t="s">
        <v>39</v>
      </c>
      <c r="M85" s="26" t="s">
        <v>39</v>
      </c>
      <c r="N85" s="26" t="s">
        <v>39</v>
      </c>
      <c r="O85" s="2"/>
      <c r="P85" s="2"/>
    </row>
    <row r="86" spans="1:16" x14ac:dyDescent="0.2">
      <c r="B86" s="28"/>
      <c r="O86" s="2"/>
      <c r="P86" s="2"/>
    </row>
    <row r="87" spans="1:16" x14ac:dyDescent="0.2">
      <c r="A87" s="10" t="s">
        <v>157</v>
      </c>
      <c r="B87" s="28"/>
      <c r="O87" s="2"/>
      <c r="P87" s="2"/>
    </row>
    <row r="88" spans="1:16" x14ac:dyDescent="0.2">
      <c r="A88" s="4" t="s">
        <v>158</v>
      </c>
      <c r="B88" s="28" t="s">
        <v>159</v>
      </c>
      <c r="C88" s="13">
        <v>14053</v>
      </c>
      <c r="D88" s="2">
        <v>0</v>
      </c>
      <c r="E88" s="2">
        <v>991</v>
      </c>
      <c r="F88" s="2">
        <v>603</v>
      </c>
      <c r="G88" s="2">
        <v>850.2</v>
      </c>
      <c r="H88" s="2">
        <f>3250+187</f>
        <v>3437</v>
      </c>
      <c r="I88" s="2">
        <v>19934.2</v>
      </c>
      <c r="J88" s="2">
        <v>2915.5</v>
      </c>
      <c r="K88" s="2">
        <v>1690.78</v>
      </c>
      <c r="L88" s="2">
        <v>0.42</v>
      </c>
      <c r="M88" s="2">
        <v>4606.7</v>
      </c>
      <c r="N88" s="2">
        <v>15327.5</v>
      </c>
      <c r="O88" s="2"/>
      <c r="P88" s="2"/>
    </row>
    <row r="89" spans="1:16" x14ac:dyDescent="0.2">
      <c r="A89" s="4" t="s">
        <v>160</v>
      </c>
      <c r="B89" s="28" t="s">
        <v>161</v>
      </c>
      <c r="C89" s="13">
        <v>12847</v>
      </c>
      <c r="D89" s="2">
        <v>0</v>
      </c>
      <c r="E89" s="2">
        <v>815</v>
      </c>
      <c r="F89" s="2">
        <v>496</v>
      </c>
      <c r="G89" s="2">
        <v>566.79999999999995</v>
      </c>
      <c r="H89" s="2">
        <v>3250</v>
      </c>
      <c r="I89" s="2">
        <v>17974.8</v>
      </c>
      <c r="J89" s="2">
        <v>2417.1999999999998</v>
      </c>
      <c r="K89" s="2">
        <v>1477.4</v>
      </c>
      <c r="L89" s="2">
        <v>8974.1999999999989</v>
      </c>
      <c r="M89" s="2">
        <v>12868.8</v>
      </c>
      <c r="N89" s="2">
        <v>5106</v>
      </c>
      <c r="O89" s="2"/>
      <c r="P89" s="2"/>
    </row>
    <row r="90" spans="1:16" x14ac:dyDescent="0.2">
      <c r="A90" s="4" t="s">
        <v>162</v>
      </c>
      <c r="B90" s="28" t="s">
        <v>163</v>
      </c>
      <c r="C90" s="13">
        <v>11557</v>
      </c>
      <c r="D90" s="2">
        <v>200</v>
      </c>
      <c r="E90" s="2">
        <v>717</v>
      </c>
      <c r="F90" s="2">
        <v>447</v>
      </c>
      <c r="G90" s="2">
        <v>708.5</v>
      </c>
      <c r="H90" s="2">
        <v>3250</v>
      </c>
      <c r="I90" s="2">
        <v>16879.5</v>
      </c>
      <c r="J90" s="2">
        <v>2183.2399999999998</v>
      </c>
      <c r="K90" s="2">
        <v>1329.04</v>
      </c>
      <c r="L90" s="2">
        <v>5163.2200000000012</v>
      </c>
      <c r="M90" s="2">
        <v>8675.5</v>
      </c>
      <c r="N90" s="2">
        <v>8204</v>
      </c>
      <c r="O90" s="2"/>
      <c r="P90" s="2"/>
    </row>
    <row r="91" spans="1:16" x14ac:dyDescent="0.2">
      <c r="A91" s="4" t="s">
        <v>534</v>
      </c>
      <c r="B91" s="28" t="s">
        <v>535</v>
      </c>
      <c r="C91" s="13">
        <v>12847</v>
      </c>
      <c r="D91" s="2">
        <v>400</v>
      </c>
      <c r="E91" s="2">
        <v>815</v>
      </c>
      <c r="F91" s="2">
        <v>496</v>
      </c>
      <c r="G91" s="2">
        <v>708.5</v>
      </c>
      <c r="H91" s="2">
        <v>3250</v>
      </c>
      <c r="I91" s="2">
        <v>18516.5</v>
      </c>
      <c r="J91" s="2">
        <v>2532.9</v>
      </c>
      <c r="K91" s="2">
        <v>1477.4</v>
      </c>
      <c r="L91" s="2">
        <v>9482.2000000000007</v>
      </c>
      <c r="M91" s="2">
        <v>13492.5</v>
      </c>
      <c r="N91" s="2">
        <v>5024</v>
      </c>
      <c r="O91" s="2"/>
      <c r="P91" s="2"/>
    </row>
    <row r="92" spans="1:16" x14ac:dyDescent="0.2">
      <c r="A92" s="4" t="s">
        <v>164</v>
      </c>
      <c r="B92" s="28" t="s">
        <v>165</v>
      </c>
      <c r="C92" s="13">
        <v>11929</v>
      </c>
      <c r="D92" s="2">
        <v>400</v>
      </c>
      <c r="E92" s="2">
        <v>737</v>
      </c>
      <c r="F92" s="2">
        <v>455</v>
      </c>
      <c r="G92" s="2">
        <v>566.79999999999995</v>
      </c>
      <c r="H92" s="2">
        <v>3250</v>
      </c>
      <c r="I92" s="2">
        <v>17337.8</v>
      </c>
      <c r="J92" s="2">
        <v>2281.12</v>
      </c>
      <c r="K92" s="2">
        <v>1371.82</v>
      </c>
      <c r="L92" s="2">
        <v>525.86000000000058</v>
      </c>
      <c r="M92" s="2">
        <v>4178.8</v>
      </c>
      <c r="N92" s="2">
        <v>13159</v>
      </c>
      <c r="O92" s="2"/>
      <c r="P92" s="2"/>
    </row>
    <row r="93" spans="1:16" x14ac:dyDescent="0.2">
      <c r="A93" s="4" t="s">
        <v>166</v>
      </c>
      <c r="B93" s="28" t="s">
        <v>167</v>
      </c>
      <c r="C93" s="13">
        <v>11929</v>
      </c>
      <c r="D93" s="2">
        <v>200</v>
      </c>
      <c r="E93" s="2">
        <v>737</v>
      </c>
      <c r="F93" s="2">
        <v>455</v>
      </c>
      <c r="G93" s="2">
        <v>566.79999999999995</v>
      </c>
      <c r="H93" s="2">
        <v>3250</v>
      </c>
      <c r="I93" s="2">
        <v>17137.8</v>
      </c>
      <c r="J93" s="2">
        <v>2238.4</v>
      </c>
      <c r="K93" s="2">
        <v>1371.82</v>
      </c>
      <c r="L93" s="2">
        <v>525.57999999999811</v>
      </c>
      <c r="M93" s="2">
        <v>4135.7999999999984</v>
      </c>
      <c r="N93" s="2">
        <v>13002</v>
      </c>
      <c r="O93" s="2"/>
      <c r="P93" s="2"/>
    </row>
    <row r="94" spans="1:16" x14ac:dyDescent="0.2">
      <c r="A94" s="4" t="s">
        <v>168</v>
      </c>
      <c r="B94" s="28" t="s">
        <v>169</v>
      </c>
      <c r="C94" s="13">
        <v>12847</v>
      </c>
      <c r="D94" s="2">
        <v>400</v>
      </c>
      <c r="E94" s="2">
        <v>815</v>
      </c>
      <c r="F94" s="2">
        <v>496</v>
      </c>
      <c r="G94" s="2">
        <v>566.79999999999995</v>
      </c>
      <c r="H94" s="2">
        <v>3250</v>
      </c>
      <c r="I94" s="2">
        <v>18374.8</v>
      </c>
      <c r="J94" s="2">
        <v>2519.79</v>
      </c>
      <c r="K94" s="2">
        <v>1482.82</v>
      </c>
      <c r="L94" s="2">
        <v>13225.689999999999</v>
      </c>
      <c r="M94" s="2">
        <v>17228.3</v>
      </c>
      <c r="N94" s="2">
        <v>1146.5</v>
      </c>
      <c r="O94" s="2"/>
      <c r="P94" s="2"/>
    </row>
    <row r="95" spans="1:16" x14ac:dyDescent="0.2">
      <c r="A95" s="4" t="s">
        <v>170</v>
      </c>
      <c r="B95" s="28" t="s">
        <v>171</v>
      </c>
      <c r="C95" s="13">
        <v>12847</v>
      </c>
      <c r="D95" s="2">
        <v>0</v>
      </c>
      <c r="E95" s="2">
        <v>815</v>
      </c>
      <c r="F95" s="2">
        <v>496</v>
      </c>
      <c r="G95" s="2">
        <v>566.79999999999995</v>
      </c>
      <c r="H95" s="2">
        <v>3250</v>
      </c>
      <c r="I95" s="2">
        <v>17974.8</v>
      </c>
      <c r="J95" s="2">
        <v>2417.1999999999998</v>
      </c>
      <c r="K95" s="2">
        <v>1477.4</v>
      </c>
      <c r="L95" s="2">
        <v>534.69999999999891</v>
      </c>
      <c r="M95" s="2">
        <v>4429.2999999999993</v>
      </c>
      <c r="N95" s="2">
        <v>13545.5</v>
      </c>
      <c r="O95" s="2"/>
      <c r="P95" s="2"/>
    </row>
    <row r="96" spans="1:16" x14ac:dyDescent="0.2">
      <c r="A96" s="4" t="s">
        <v>172</v>
      </c>
      <c r="B96" s="28" t="s">
        <v>173</v>
      </c>
      <c r="C96" s="13">
        <v>12847</v>
      </c>
      <c r="D96" s="2">
        <v>400</v>
      </c>
      <c r="E96" s="2">
        <v>815</v>
      </c>
      <c r="F96" s="2">
        <v>496</v>
      </c>
      <c r="G96" s="2">
        <v>566.79999999999995</v>
      </c>
      <c r="H96" s="2">
        <v>4427.63</v>
      </c>
      <c r="I96" s="2">
        <v>19552.43</v>
      </c>
      <c r="J96" s="2">
        <v>2663.94</v>
      </c>
      <c r="K96" s="2">
        <v>1477.4</v>
      </c>
      <c r="L96" s="2">
        <v>4084.09</v>
      </c>
      <c r="M96" s="2">
        <v>8225.43</v>
      </c>
      <c r="N96" s="2">
        <v>11327</v>
      </c>
      <c r="O96" s="2"/>
      <c r="P96" s="2"/>
    </row>
    <row r="97" spans="1:16" x14ac:dyDescent="0.2">
      <c r="A97" s="4" t="s">
        <v>174</v>
      </c>
      <c r="B97" s="28" t="s">
        <v>175</v>
      </c>
      <c r="C97" s="13">
        <v>12847</v>
      </c>
      <c r="D97" s="2">
        <v>400</v>
      </c>
      <c r="E97" s="2">
        <v>815</v>
      </c>
      <c r="F97" s="2">
        <v>496</v>
      </c>
      <c r="G97" s="2">
        <v>566.79999999999995</v>
      </c>
      <c r="H97" s="2">
        <v>3250</v>
      </c>
      <c r="I97" s="2">
        <v>18374.8</v>
      </c>
      <c r="J97" s="2">
        <v>2502.64</v>
      </c>
      <c r="K97" s="2">
        <v>1477.4</v>
      </c>
      <c r="L97" s="2">
        <v>6670.2599999999984</v>
      </c>
      <c r="M97" s="2">
        <v>10650.3</v>
      </c>
      <c r="N97" s="2">
        <v>7724.5</v>
      </c>
      <c r="O97" s="2"/>
      <c r="P97" s="2"/>
    </row>
    <row r="98" spans="1:16" x14ac:dyDescent="0.2">
      <c r="A98" s="4" t="s">
        <v>176</v>
      </c>
      <c r="B98" s="28" t="s">
        <v>177</v>
      </c>
      <c r="C98" s="13">
        <v>11929</v>
      </c>
      <c r="D98" s="2">
        <v>0</v>
      </c>
      <c r="E98" s="2">
        <v>737</v>
      </c>
      <c r="F98" s="2">
        <v>276.20999999999998</v>
      </c>
      <c r="G98" s="2">
        <v>566.79999999999995</v>
      </c>
      <c r="H98" s="2">
        <v>3250</v>
      </c>
      <c r="I98" s="2">
        <v>16759.009999999998</v>
      </c>
      <c r="J98" s="2">
        <v>1083.1600000000001</v>
      </c>
      <c r="K98" s="2">
        <v>1371.83</v>
      </c>
      <c r="L98" s="2">
        <v>525.51999999999862</v>
      </c>
      <c r="M98" s="2">
        <v>2980.5099999999984</v>
      </c>
      <c r="N98" s="2">
        <v>13778.5</v>
      </c>
      <c r="O98" s="2"/>
      <c r="P98" s="2"/>
    </row>
    <row r="99" spans="1:16" x14ac:dyDescent="0.2">
      <c r="A99" s="4" t="s">
        <v>178</v>
      </c>
      <c r="B99" s="28" t="s">
        <v>179</v>
      </c>
      <c r="C99" s="13">
        <v>12847</v>
      </c>
      <c r="D99" s="2">
        <v>200</v>
      </c>
      <c r="E99" s="2">
        <v>815</v>
      </c>
      <c r="F99" s="2">
        <v>496</v>
      </c>
      <c r="G99" s="2">
        <v>566.79999999999995</v>
      </c>
      <c r="H99" s="2">
        <v>3250</v>
      </c>
      <c r="I99" s="2">
        <v>18174.8</v>
      </c>
      <c r="J99" s="2">
        <v>2459.92</v>
      </c>
      <c r="K99" s="2">
        <v>1477.4</v>
      </c>
      <c r="L99" s="2">
        <v>655.47999999999956</v>
      </c>
      <c r="M99" s="2">
        <v>4592.7999999999993</v>
      </c>
      <c r="N99" s="2">
        <v>13582</v>
      </c>
      <c r="O99" s="2"/>
      <c r="P99" s="2"/>
    </row>
    <row r="100" spans="1:16" x14ac:dyDescent="0.2">
      <c r="A100" s="4" t="s">
        <v>180</v>
      </c>
      <c r="B100" s="28" t="s">
        <v>181</v>
      </c>
      <c r="C100" s="13">
        <v>12847</v>
      </c>
      <c r="D100" s="2">
        <v>0</v>
      </c>
      <c r="E100" s="2">
        <v>815</v>
      </c>
      <c r="F100" s="2">
        <v>496</v>
      </c>
      <c r="G100" s="2">
        <v>283.39999999999998</v>
      </c>
      <c r="H100" s="2">
        <v>3250</v>
      </c>
      <c r="I100" s="2">
        <v>17691.400000000001</v>
      </c>
      <c r="J100" s="2">
        <v>2356.66</v>
      </c>
      <c r="K100" s="2">
        <v>1477.4</v>
      </c>
      <c r="L100" s="2">
        <v>5436.840000000002</v>
      </c>
      <c r="M100" s="2">
        <v>9270.9000000000015</v>
      </c>
      <c r="N100" s="2">
        <v>8420.5</v>
      </c>
      <c r="O100" s="2"/>
      <c r="P100" s="2"/>
    </row>
    <row r="101" spans="1:16" x14ac:dyDescent="0.2">
      <c r="A101" s="4" t="s">
        <v>182</v>
      </c>
      <c r="B101" s="28" t="s">
        <v>183</v>
      </c>
      <c r="C101" s="13">
        <v>11929</v>
      </c>
      <c r="D101" s="2">
        <v>200</v>
      </c>
      <c r="E101" s="2">
        <v>737</v>
      </c>
      <c r="F101" s="2">
        <v>455</v>
      </c>
      <c r="G101" s="2">
        <v>283.39999999999998</v>
      </c>
      <c r="H101" s="2">
        <v>3250</v>
      </c>
      <c r="I101" s="2">
        <v>16854.400000000001</v>
      </c>
      <c r="J101" s="2">
        <v>2328.56</v>
      </c>
      <c r="K101" s="2">
        <v>1371.82</v>
      </c>
      <c r="L101" s="2">
        <v>4557.5200000000004</v>
      </c>
      <c r="M101" s="2">
        <v>8257.9000000000015</v>
      </c>
      <c r="N101" s="2">
        <v>8596.5</v>
      </c>
      <c r="O101" s="2"/>
      <c r="P101" s="2"/>
    </row>
    <row r="102" spans="1:16" x14ac:dyDescent="0.2">
      <c r="A102" s="4" t="s">
        <v>184</v>
      </c>
      <c r="B102" s="28" t="s">
        <v>185</v>
      </c>
      <c r="C102" s="13">
        <v>11557</v>
      </c>
      <c r="D102" s="2">
        <v>0</v>
      </c>
      <c r="E102" s="2">
        <v>717</v>
      </c>
      <c r="F102" s="2">
        <v>447</v>
      </c>
      <c r="G102" s="2">
        <v>283.39999999999998</v>
      </c>
      <c r="H102" s="2">
        <v>3250</v>
      </c>
      <c r="I102" s="2">
        <v>16254.4</v>
      </c>
      <c r="J102" s="2">
        <v>2132</v>
      </c>
      <c r="K102" s="2">
        <v>1329.04</v>
      </c>
      <c r="L102" s="2">
        <v>3021.3600000000006</v>
      </c>
      <c r="M102" s="2">
        <v>6482.4000000000005</v>
      </c>
      <c r="N102" s="2">
        <v>9772</v>
      </c>
      <c r="O102" s="2"/>
      <c r="P102" s="2"/>
    </row>
    <row r="103" spans="1:16" x14ac:dyDescent="0.2">
      <c r="A103" s="4" t="s">
        <v>186</v>
      </c>
      <c r="B103" s="28" t="s">
        <v>187</v>
      </c>
      <c r="C103" s="13">
        <v>12319</v>
      </c>
      <c r="D103" s="2">
        <v>200</v>
      </c>
      <c r="E103" s="2">
        <v>788</v>
      </c>
      <c r="F103" s="2">
        <v>468</v>
      </c>
      <c r="G103" s="2">
        <v>0</v>
      </c>
      <c r="H103" s="2">
        <v>3250</v>
      </c>
      <c r="I103" s="2">
        <v>17025</v>
      </c>
      <c r="J103" s="2">
        <v>2134.38</v>
      </c>
      <c r="K103" s="2">
        <v>1416.68</v>
      </c>
      <c r="L103" s="2">
        <v>7696.4399999999987</v>
      </c>
      <c r="M103" s="2">
        <v>11247.5</v>
      </c>
      <c r="N103" s="2">
        <v>5777.5</v>
      </c>
      <c r="O103" s="2"/>
      <c r="P103" s="2"/>
    </row>
    <row r="104" spans="1:16" x14ac:dyDescent="0.2">
      <c r="A104" s="4" t="s">
        <v>188</v>
      </c>
      <c r="B104" s="28" t="s">
        <v>189</v>
      </c>
      <c r="C104" s="13">
        <v>12847</v>
      </c>
      <c r="D104" s="2">
        <v>0</v>
      </c>
      <c r="E104" s="2">
        <v>815</v>
      </c>
      <c r="F104" s="2">
        <v>132.26</v>
      </c>
      <c r="G104" s="2">
        <v>0</v>
      </c>
      <c r="H104" s="2">
        <v>3250</v>
      </c>
      <c r="I104" s="2">
        <v>17044.260000000002</v>
      </c>
      <c r="J104" s="2">
        <v>1083.8499999999999</v>
      </c>
      <c r="K104" s="2">
        <v>1477.4</v>
      </c>
      <c r="L104" s="2">
        <v>6205.510000000002</v>
      </c>
      <c r="M104" s="2">
        <v>8766.760000000002</v>
      </c>
      <c r="N104" s="2">
        <v>8277.5</v>
      </c>
      <c r="O104" s="2"/>
      <c r="P104" s="2"/>
    </row>
    <row r="105" spans="1:16" x14ac:dyDescent="0.2">
      <c r="A105" s="4" t="s">
        <v>190</v>
      </c>
      <c r="B105" s="28" t="s">
        <v>191</v>
      </c>
      <c r="C105" s="13">
        <v>12319</v>
      </c>
      <c r="D105" s="2">
        <v>200</v>
      </c>
      <c r="E105" s="2">
        <v>788</v>
      </c>
      <c r="F105" s="2">
        <v>468</v>
      </c>
      <c r="G105" s="2">
        <v>0</v>
      </c>
      <c r="H105" s="2">
        <v>3250</v>
      </c>
      <c r="I105" s="2">
        <v>17025</v>
      </c>
      <c r="J105" s="2">
        <v>2214.3200000000002</v>
      </c>
      <c r="K105" s="2">
        <v>1416.68</v>
      </c>
      <c r="L105" s="2">
        <v>529.5</v>
      </c>
      <c r="M105" s="2">
        <v>4160.5</v>
      </c>
      <c r="N105" s="2">
        <v>12864.5</v>
      </c>
      <c r="O105" s="2"/>
      <c r="P105" s="2"/>
    </row>
    <row r="106" spans="1:16" x14ac:dyDescent="0.2">
      <c r="A106" s="4" t="s">
        <v>192</v>
      </c>
      <c r="B106" s="28" t="s">
        <v>193</v>
      </c>
      <c r="C106" s="13">
        <v>12847</v>
      </c>
      <c r="D106" s="2">
        <v>400</v>
      </c>
      <c r="E106" s="2">
        <v>788</v>
      </c>
      <c r="F106" s="2">
        <v>468</v>
      </c>
      <c r="G106" s="2">
        <v>0</v>
      </c>
      <c r="H106" s="2">
        <v>6140.55</v>
      </c>
      <c r="I106" s="2">
        <v>20643.55</v>
      </c>
      <c r="J106" s="2">
        <v>2806.77</v>
      </c>
      <c r="K106" s="2">
        <v>1477.4</v>
      </c>
      <c r="L106" s="2">
        <v>2428.3799999999992</v>
      </c>
      <c r="M106" s="2">
        <v>6712.5499999999993</v>
      </c>
      <c r="N106" s="2">
        <v>13931</v>
      </c>
      <c r="O106" s="2"/>
      <c r="P106" s="2"/>
    </row>
    <row r="107" spans="1:16" x14ac:dyDescent="0.2">
      <c r="A107" s="4" t="s">
        <v>194</v>
      </c>
      <c r="B107" s="28" t="s">
        <v>195</v>
      </c>
      <c r="C107" s="13">
        <v>11929</v>
      </c>
      <c r="D107" s="2">
        <v>200</v>
      </c>
      <c r="E107" s="2">
        <v>737</v>
      </c>
      <c r="F107" s="2">
        <v>455</v>
      </c>
      <c r="G107" s="2">
        <v>0</v>
      </c>
      <c r="H107" s="2">
        <v>3250</v>
      </c>
      <c r="I107" s="2">
        <v>16571</v>
      </c>
      <c r="J107" s="2">
        <v>2118.79</v>
      </c>
      <c r="K107" s="2">
        <v>1371.82</v>
      </c>
      <c r="L107" s="2">
        <v>525.88999999999942</v>
      </c>
      <c r="M107" s="2">
        <v>4016.4999999999991</v>
      </c>
      <c r="N107" s="2">
        <v>12554.5</v>
      </c>
      <c r="O107" s="2"/>
      <c r="P107" s="2"/>
    </row>
    <row r="108" spans="1:16" x14ac:dyDescent="0.2">
      <c r="A108" s="4" t="s">
        <v>196</v>
      </c>
      <c r="B108" s="28" t="s">
        <v>197</v>
      </c>
      <c r="C108" s="13">
        <v>12319</v>
      </c>
      <c r="D108" s="2">
        <v>200</v>
      </c>
      <c r="E108" s="2">
        <v>788</v>
      </c>
      <c r="F108" s="2">
        <v>468</v>
      </c>
      <c r="G108" s="2">
        <v>0</v>
      </c>
      <c r="H108" s="2">
        <v>3250</v>
      </c>
      <c r="I108" s="2">
        <v>17025</v>
      </c>
      <c r="J108" s="2">
        <v>2214.3200000000002</v>
      </c>
      <c r="K108" s="2">
        <v>1416.68</v>
      </c>
      <c r="L108" s="2">
        <v>373.5</v>
      </c>
      <c r="M108" s="2">
        <v>4004.5</v>
      </c>
      <c r="N108" s="2">
        <v>13020.5</v>
      </c>
      <c r="O108" s="2"/>
      <c r="P108" s="2"/>
    </row>
    <row r="109" spans="1:16" x14ac:dyDescent="0.2">
      <c r="A109" s="4" t="s">
        <v>198</v>
      </c>
      <c r="B109" s="28" t="s">
        <v>199</v>
      </c>
      <c r="C109" s="13">
        <v>11929</v>
      </c>
      <c r="D109" s="2">
        <v>200</v>
      </c>
      <c r="E109" s="2">
        <v>638.55999999999995</v>
      </c>
      <c r="F109" s="2">
        <v>394.16</v>
      </c>
      <c r="G109" s="2">
        <v>0</v>
      </c>
      <c r="H109" s="2">
        <v>3681.26</v>
      </c>
      <c r="I109" s="2">
        <v>16842.98</v>
      </c>
      <c r="J109" s="2">
        <v>2090.5</v>
      </c>
      <c r="K109" s="2">
        <v>1371.82</v>
      </c>
      <c r="L109" s="2">
        <v>332.15999999999985</v>
      </c>
      <c r="M109" s="2">
        <v>3794.4799999999996</v>
      </c>
      <c r="N109" s="2">
        <v>13048.5</v>
      </c>
      <c r="O109" s="2"/>
      <c r="P109" s="2"/>
    </row>
    <row r="110" spans="1:16" x14ac:dyDescent="0.2">
      <c r="A110" s="4" t="s">
        <v>200</v>
      </c>
      <c r="B110" s="28" t="s">
        <v>201</v>
      </c>
      <c r="C110" s="2">
        <v>12319</v>
      </c>
      <c r="D110" s="2">
        <v>0</v>
      </c>
      <c r="E110" s="2">
        <v>368.5</v>
      </c>
      <c r="F110" s="2">
        <v>337.5</v>
      </c>
      <c r="G110" s="2">
        <v>0</v>
      </c>
      <c r="H110" s="2">
        <v>0</v>
      </c>
      <c r="I110" s="2">
        <v>13025</v>
      </c>
      <c r="J110" s="2">
        <v>736.17</v>
      </c>
      <c r="K110" s="2">
        <v>698</v>
      </c>
      <c r="L110" s="2">
        <v>6249.33</v>
      </c>
      <c r="M110" s="2">
        <v>7683.5</v>
      </c>
      <c r="N110" s="2">
        <v>5341.5</v>
      </c>
      <c r="O110" s="2"/>
      <c r="P110" s="2"/>
    </row>
    <row r="111" spans="1:16" s="26" customFormat="1" x14ac:dyDescent="0.2">
      <c r="A111" s="11"/>
      <c r="B111" s="29"/>
      <c r="C111" s="26" t="s">
        <v>39</v>
      </c>
      <c r="D111" s="26" t="s">
        <v>39</v>
      </c>
      <c r="E111" s="26" t="s">
        <v>39</v>
      </c>
      <c r="F111" s="26" t="s">
        <v>39</v>
      </c>
      <c r="G111" s="26" t="s">
        <v>39</v>
      </c>
      <c r="H111" s="26" t="s">
        <v>39</v>
      </c>
      <c r="I111" s="26" t="s">
        <v>39</v>
      </c>
      <c r="J111" s="26" t="s">
        <v>39</v>
      </c>
      <c r="K111" s="26" t="s">
        <v>39</v>
      </c>
      <c r="L111" s="26" t="s">
        <v>39</v>
      </c>
      <c r="M111" s="26" t="s">
        <v>39</v>
      </c>
      <c r="N111" s="26" t="s">
        <v>39</v>
      </c>
      <c r="O111" s="2"/>
      <c r="P111" s="2"/>
    </row>
    <row r="112" spans="1:16" x14ac:dyDescent="0.2">
      <c r="B112" s="28"/>
      <c r="O112" s="2"/>
      <c r="P112" s="2"/>
    </row>
    <row r="113" spans="1:16" x14ac:dyDescent="0.2">
      <c r="A113" s="10" t="s">
        <v>206</v>
      </c>
      <c r="B113" s="28"/>
      <c r="O113" s="2"/>
      <c r="P113" s="2"/>
    </row>
    <row r="114" spans="1:16" x14ac:dyDescent="0.2">
      <c r="A114" s="4" t="s">
        <v>207</v>
      </c>
      <c r="B114" s="28" t="s">
        <v>208</v>
      </c>
      <c r="C114" s="13">
        <v>12688</v>
      </c>
      <c r="D114" s="2">
        <v>600</v>
      </c>
      <c r="E114" s="2">
        <v>802</v>
      </c>
      <c r="F114" s="2">
        <v>482</v>
      </c>
      <c r="G114" s="2">
        <v>850.2</v>
      </c>
      <c r="H114" s="2">
        <v>3250</v>
      </c>
      <c r="I114" s="2">
        <v>18672.2</v>
      </c>
      <c r="J114" s="2">
        <v>2818.77</v>
      </c>
      <c r="K114" s="2">
        <v>1459.1</v>
      </c>
      <c r="L114" s="2">
        <v>4860.3300000000017</v>
      </c>
      <c r="M114" s="2">
        <v>9138.2000000000007</v>
      </c>
      <c r="N114" s="2">
        <v>9534</v>
      </c>
      <c r="O114" s="2"/>
      <c r="P114" s="2"/>
    </row>
    <row r="115" spans="1:16" x14ac:dyDescent="0.2">
      <c r="A115" s="4" t="s">
        <v>209</v>
      </c>
      <c r="B115" s="28" t="s">
        <v>210</v>
      </c>
      <c r="C115" s="13">
        <v>11929</v>
      </c>
      <c r="D115" s="2">
        <v>200</v>
      </c>
      <c r="E115" s="2">
        <v>737</v>
      </c>
      <c r="F115" s="2">
        <v>455</v>
      </c>
      <c r="G115" s="2">
        <v>850.2</v>
      </c>
      <c r="H115" s="2">
        <v>3250</v>
      </c>
      <c r="I115" s="2">
        <v>17421.2</v>
      </c>
      <c r="J115" s="2">
        <v>2298.94</v>
      </c>
      <c r="K115" s="2">
        <v>1371.82</v>
      </c>
      <c r="L115" s="2">
        <v>6165.4400000000005</v>
      </c>
      <c r="M115" s="2">
        <v>9836.2000000000007</v>
      </c>
      <c r="N115" s="2">
        <v>7585</v>
      </c>
      <c r="O115" s="2"/>
      <c r="P115" s="2"/>
    </row>
    <row r="116" spans="1:16" x14ac:dyDescent="0.2">
      <c r="A116" s="4" t="s">
        <v>211</v>
      </c>
      <c r="B116" s="28" t="s">
        <v>212</v>
      </c>
      <c r="C116" s="13">
        <v>11929</v>
      </c>
      <c r="D116" s="2">
        <v>200</v>
      </c>
      <c r="E116" s="2">
        <v>737</v>
      </c>
      <c r="F116" s="2">
        <v>455</v>
      </c>
      <c r="G116" s="2">
        <v>850.2</v>
      </c>
      <c r="H116" s="2">
        <v>3250</v>
      </c>
      <c r="I116" s="2">
        <v>17421.2</v>
      </c>
      <c r="J116" s="2">
        <v>2298.94</v>
      </c>
      <c r="K116" s="2">
        <v>1371.82</v>
      </c>
      <c r="L116" s="2">
        <v>525.44000000000051</v>
      </c>
      <c r="M116" s="2">
        <v>4196.2000000000007</v>
      </c>
      <c r="N116" s="2">
        <v>13225</v>
      </c>
      <c r="O116" s="2"/>
      <c r="P116" s="2"/>
    </row>
    <row r="117" spans="1:16" x14ac:dyDescent="0.2">
      <c r="A117" s="4" t="s">
        <v>213</v>
      </c>
      <c r="B117" s="28" t="s">
        <v>214</v>
      </c>
      <c r="C117" s="13">
        <v>11929</v>
      </c>
      <c r="D117" s="2">
        <v>200</v>
      </c>
      <c r="E117" s="2">
        <v>737</v>
      </c>
      <c r="F117" s="2">
        <v>455</v>
      </c>
      <c r="G117" s="2">
        <v>850.2</v>
      </c>
      <c r="H117" s="2">
        <v>3250</v>
      </c>
      <c r="I117" s="2">
        <v>17421.2</v>
      </c>
      <c r="J117" s="2">
        <v>2298.94</v>
      </c>
      <c r="K117" s="2">
        <v>1371.82</v>
      </c>
      <c r="L117" s="2">
        <v>7767.4400000000005</v>
      </c>
      <c r="M117" s="2">
        <v>11438.2</v>
      </c>
      <c r="N117" s="2">
        <v>5983</v>
      </c>
      <c r="O117" s="2"/>
      <c r="P117" s="2"/>
    </row>
    <row r="118" spans="1:16" x14ac:dyDescent="0.2">
      <c r="A118" s="4" t="s">
        <v>215</v>
      </c>
      <c r="B118" s="28" t="s">
        <v>216</v>
      </c>
      <c r="C118" s="13">
        <v>11929</v>
      </c>
      <c r="D118" s="2">
        <v>200</v>
      </c>
      <c r="E118" s="2">
        <v>737</v>
      </c>
      <c r="F118" s="2">
        <v>455</v>
      </c>
      <c r="G118" s="2">
        <v>708.5</v>
      </c>
      <c r="H118" s="2">
        <v>3250</v>
      </c>
      <c r="I118" s="2">
        <v>17279.5</v>
      </c>
      <c r="J118" s="2">
        <v>2268.6799999999998</v>
      </c>
      <c r="K118" s="2">
        <v>1371.82</v>
      </c>
      <c r="L118" s="2">
        <v>4845</v>
      </c>
      <c r="M118" s="2">
        <v>8485.5</v>
      </c>
      <c r="N118" s="2">
        <v>8794</v>
      </c>
      <c r="O118" s="2"/>
      <c r="P118" s="2"/>
    </row>
    <row r="119" spans="1:16" x14ac:dyDescent="0.2">
      <c r="A119" s="4" t="s">
        <v>217</v>
      </c>
      <c r="B119" s="28" t="s">
        <v>218</v>
      </c>
      <c r="C119" s="13">
        <v>11929</v>
      </c>
      <c r="D119" s="2">
        <v>0</v>
      </c>
      <c r="E119" s="2">
        <v>737</v>
      </c>
      <c r="F119" s="2">
        <v>455</v>
      </c>
      <c r="G119" s="2">
        <v>708.5</v>
      </c>
      <c r="H119" s="2">
        <v>3250</v>
      </c>
      <c r="I119" s="2">
        <v>17079.5</v>
      </c>
      <c r="J119" s="2">
        <v>2225.96</v>
      </c>
      <c r="K119" s="2">
        <v>1371.82</v>
      </c>
      <c r="L119" s="2">
        <v>9380.2200000000012</v>
      </c>
      <c r="M119" s="2">
        <v>12978</v>
      </c>
      <c r="N119" s="2">
        <v>4101.5</v>
      </c>
      <c r="O119" s="2"/>
      <c r="P119" s="2"/>
    </row>
    <row r="120" spans="1:16" x14ac:dyDescent="0.2">
      <c r="A120" s="4" t="s">
        <v>219</v>
      </c>
      <c r="B120" s="28" t="s">
        <v>220</v>
      </c>
      <c r="C120" s="13">
        <v>12688</v>
      </c>
      <c r="D120" s="2">
        <v>400</v>
      </c>
      <c r="E120" s="2">
        <v>802</v>
      </c>
      <c r="F120" s="2">
        <v>482</v>
      </c>
      <c r="G120" s="2">
        <v>850.2</v>
      </c>
      <c r="H120" s="2">
        <v>3250</v>
      </c>
      <c r="I120" s="2">
        <v>18472.2</v>
      </c>
      <c r="J120" s="2">
        <v>2776.05</v>
      </c>
      <c r="K120" s="2">
        <v>1459.1</v>
      </c>
      <c r="L120" s="2">
        <v>4789.5500000000011</v>
      </c>
      <c r="M120" s="2">
        <v>9024.7000000000007</v>
      </c>
      <c r="N120" s="2">
        <v>9447.5</v>
      </c>
      <c r="O120" s="2"/>
      <c r="P120" s="2"/>
    </row>
    <row r="121" spans="1:16" x14ac:dyDescent="0.2">
      <c r="A121" s="4" t="s">
        <v>221</v>
      </c>
      <c r="B121" s="28" t="s">
        <v>222</v>
      </c>
      <c r="C121" s="13">
        <v>11929</v>
      </c>
      <c r="D121" s="2">
        <v>0</v>
      </c>
      <c r="E121" s="2">
        <v>737</v>
      </c>
      <c r="F121" s="2">
        <v>455</v>
      </c>
      <c r="G121" s="2">
        <v>708.5</v>
      </c>
      <c r="H121" s="2">
        <v>3250</v>
      </c>
      <c r="I121" s="2">
        <v>17079.5</v>
      </c>
      <c r="J121" s="2">
        <v>2223.13</v>
      </c>
      <c r="K121" s="2">
        <v>1371.83</v>
      </c>
      <c r="L121" s="2">
        <v>6154.5400000000009</v>
      </c>
      <c r="M121" s="2">
        <v>9749.5</v>
      </c>
      <c r="N121" s="2">
        <v>7330</v>
      </c>
      <c r="O121" s="2"/>
      <c r="P121" s="2"/>
    </row>
    <row r="122" spans="1:16" x14ac:dyDescent="0.2">
      <c r="A122" s="4" t="s">
        <v>223</v>
      </c>
      <c r="B122" s="28" t="s">
        <v>224</v>
      </c>
      <c r="C122" s="13">
        <v>11929</v>
      </c>
      <c r="D122" s="2">
        <v>0</v>
      </c>
      <c r="E122" s="2">
        <v>737</v>
      </c>
      <c r="F122" s="2">
        <v>455</v>
      </c>
      <c r="G122" s="2">
        <v>566.79999999999995</v>
      </c>
      <c r="H122" s="2">
        <v>3250</v>
      </c>
      <c r="I122" s="2">
        <v>16937.8</v>
      </c>
      <c r="J122" s="2">
        <v>2195.6799999999998</v>
      </c>
      <c r="K122" s="2">
        <v>1371.82</v>
      </c>
      <c r="L122" s="2">
        <v>6526.2999999999993</v>
      </c>
      <c r="M122" s="2">
        <v>10093.799999999999</v>
      </c>
      <c r="N122" s="2">
        <v>6844</v>
      </c>
      <c r="O122" s="2"/>
      <c r="P122" s="2"/>
    </row>
    <row r="123" spans="1:16" x14ac:dyDescent="0.2">
      <c r="A123" s="4" t="s">
        <v>225</v>
      </c>
      <c r="B123" s="28" t="s">
        <v>226</v>
      </c>
      <c r="C123" s="13">
        <v>11929</v>
      </c>
      <c r="D123" s="2">
        <v>200</v>
      </c>
      <c r="E123" s="2">
        <v>737</v>
      </c>
      <c r="F123" s="2">
        <v>455</v>
      </c>
      <c r="G123" s="2">
        <v>566.79999999999995</v>
      </c>
      <c r="H123" s="2">
        <v>3250</v>
      </c>
      <c r="I123" s="2">
        <v>17137.8</v>
      </c>
      <c r="J123" s="2">
        <v>2238.4</v>
      </c>
      <c r="K123" s="2">
        <v>1371.82</v>
      </c>
      <c r="L123" s="2">
        <v>525.57999999999811</v>
      </c>
      <c r="M123" s="2">
        <v>4135.7999999999984</v>
      </c>
      <c r="N123" s="2">
        <v>13002</v>
      </c>
      <c r="O123" s="2"/>
      <c r="P123" s="2"/>
    </row>
    <row r="124" spans="1:16" x14ac:dyDescent="0.2">
      <c r="A124" s="4" t="s">
        <v>227</v>
      </c>
      <c r="B124" s="28" t="s">
        <v>228</v>
      </c>
      <c r="C124" s="13">
        <v>11929</v>
      </c>
      <c r="D124" s="2">
        <v>200</v>
      </c>
      <c r="E124" s="2">
        <v>737</v>
      </c>
      <c r="F124" s="2">
        <v>455</v>
      </c>
      <c r="G124" s="2">
        <v>425.1</v>
      </c>
      <c r="H124" s="2">
        <v>3250</v>
      </c>
      <c r="I124" s="2">
        <v>16996.099999999999</v>
      </c>
      <c r="J124" s="2">
        <v>2208.14</v>
      </c>
      <c r="K124" s="2">
        <v>1371.82</v>
      </c>
      <c r="L124" s="2">
        <v>4721.6399999999994</v>
      </c>
      <c r="M124" s="2">
        <v>8301.5999999999985</v>
      </c>
      <c r="N124" s="2">
        <v>8694.5</v>
      </c>
      <c r="O124" s="2"/>
      <c r="P124" s="2"/>
    </row>
    <row r="125" spans="1:16" x14ac:dyDescent="0.2">
      <c r="A125" s="4" t="s">
        <v>229</v>
      </c>
      <c r="B125" s="28" t="s">
        <v>230</v>
      </c>
      <c r="C125" s="13">
        <v>12688</v>
      </c>
      <c r="D125" s="2">
        <v>0</v>
      </c>
      <c r="E125" s="2">
        <v>802</v>
      </c>
      <c r="F125" s="2">
        <v>482</v>
      </c>
      <c r="G125" s="2">
        <v>425.1</v>
      </c>
      <c r="H125" s="2">
        <v>3250</v>
      </c>
      <c r="I125" s="2">
        <v>17647.099999999999</v>
      </c>
      <c r="J125" s="2">
        <v>2347.1999999999998</v>
      </c>
      <c r="K125" s="2">
        <v>1459.1</v>
      </c>
      <c r="L125" s="2">
        <v>6450.2999999999993</v>
      </c>
      <c r="M125" s="2">
        <v>10256.599999999999</v>
      </c>
      <c r="N125" s="2">
        <v>7390.5</v>
      </c>
      <c r="O125" s="2"/>
      <c r="P125" s="2"/>
    </row>
    <row r="126" spans="1:16" x14ac:dyDescent="0.2">
      <c r="A126" s="4" t="s">
        <v>231</v>
      </c>
      <c r="B126" s="28" t="s">
        <v>232</v>
      </c>
      <c r="C126" s="13">
        <v>12688</v>
      </c>
      <c r="D126" s="2">
        <v>0</v>
      </c>
      <c r="E126" s="2">
        <v>802</v>
      </c>
      <c r="F126" s="2">
        <v>482</v>
      </c>
      <c r="G126" s="2">
        <v>283.39999999999998</v>
      </c>
      <c r="H126" s="2">
        <v>3250</v>
      </c>
      <c r="I126" s="2">
        <v>17505.400000000001</v>
      </c>
      <c r="J126" s="2">
        <v>2316.92</v>
      </c>
      <c r="K126" s="2">
        <v>1459.1</v>
      </c>
      <c r="L126" s="2">
        <v>5693.380000000001</v>
      </c>
      <c r="M126" s="2">
        <v>9469.4000000000015</v>
      </c>
      <c r="N126" s="2">
        <v>8036</v>
      </c>
      <c r="O126" s="2"/>
      <c r="P126" s="2"/>
    </row>
    <row r="127" spans="1:16" x14ac:dyDescent="0.2">
      <c r="A127" s="4" t="s">
        <v>233</v>
      </c>
      <c r="B127" s="28" t="s">
        <v>234</v>
      </c>
      <c r="C127" s="13">
        <v>11929</v>
      </c>
      <c r="D127" s="2">
        <v>0</v>
      </c>
      <c r="E127" s="2">
        <v>737</v>
      </c>
      <c r="F127" s="2">
        <v>455</v>
      </c>
      <c r="G127" s="2">
        <v>283.39999999999998</v>
      </c>
      <c r="H127" s="2">
        <v>3250</v>
      </c>
      <c r="I127" s="2">
        <v>16654.400000000001</v>
      </c>
      <c r="J127" s="2">
        <v>2125.9499999999998</v>
      </c>
      <c r="K127" s="2">
        <v>1371.84</v>
      </c>
      <c r="L127" s="2">
        <v>6637.6100000000006</v>
      </c>
      <c r="M127" s="2">
        <v>10135.400000000001</v>
      </c>
      <c r="N127" s="2">
        <v>6519</v>
      </c>
      <c r="O127" s="2"/>
      <c r="P127" s="2"/>
    </row>
    <row r="128" spans="1:16" x14ac:dyDescent="0.2">
      <c r="A128" s="4" t="s">
        <v>526</v>
      </c>
      <c r="B128" s="28" t="s">
        <v>527</v>
      </c>
      <c r="C128" s="13">
        <v>11929</v>
      </c>
      <c r="D128" s="2">
        <v>200</v>
      </c>
      <c r="E128" s="2">
        <v>737</v>
      </c>
      <c r="F128" s="2">
        <v>455</v>
      </c>
      <c r="G128" s="2">
        <v>283.39999999999998</v>
      </c>
      <c r="H128" s="2">
        <v>3250</v>
      </c>
      <c r="I128" s="2">
        <v>16854.400000000001</v>
      </c>
      <c r="J128" s="2">
        <v>2103.1999999999998</v>
      </c>
      <c r="K128" s="2">
        <v>1371.83</v>
      </c>
      <c r="L128" s="2">
        <v>5757.3700000000026</v>
      </c>
      <c r="M128" s="2">
        <v>9232.4000000000015</v>
      </c>
      <c r="N128" s="2">
        <v>7622</v>
      </c>
      <c r="O128" s="2"/>
      <c r="P128" s="2"/>
    </row>
    <row r="129" spans="1:16" x14ac:dyDescent="0.2">
      <c r="A129" s="4" t="s">
        <v>235</v>
      </c>
      <c r="B129" s="28" t="s">
        <v>236</v>
      </c>
      <c r="C129" s="13">
        <v>11929</v>
      </c>
      <c r="D129" s="2">
        <v>400</v>
      </c>
      <c r="E129" s="2">
        <v>737</v>
      </c>
      <c r="F129" s="2">
        <v>455</v>
      </c>
      <c r="G129" s="2">
        <v>0</v>
      </c>
      <c r="H129" s="2">
        <v>3250</v>
      </c>
      <c r="I129" s="2">
        <v>16771</v>
      </c>
      <c r="J129" s="2">
        <v>2160.06</v>
      </c>
      <c r="K129" s="2">
        <v>1371.82</v>
      </c>
      <c r="L129" s="2">
        <v>4525.619999999999</v>
      </c>
      <c r="M129" s="2">
        <v>8057.4999999999991</v>
      </c>
      <c r="N129" s="2">
        <v>8713.5</v>
      </c>
      <c r="O129" s="2"/>
      <c r="P129" s="2"/>
    </row>
    <row r="130" spans="1:16" x14ac:dyDescent="0.2">
      <c r="A130" s="4" t="s">
        <v>237</v>
      </c>
      <c r="B130" s="28" t="s">
        <v>238</v>
      </c>
      <c r="C130" s="13">
        <v>11929</v>
      </c>
      <c r="D130" s="2">
        <v>0</v>
      </c>
      <c r="E130" s="2">
        <v>737</v>
      </c>
      <c r="F130" s="2">
        <v>455</v>
      </c>
      <c r="G130" s="2">
        <v>0</v>
      </c>
      <c r="H130" s="2">
        <v>3250</v>
      </c>
      <c r="I130" s="2">
        <v>16371</v>
      </c>
      <c r="J130" s="2">
        <v>2073.19</v>
      </c>
      <c r="K130" s="2">
        <v>1371.79</v>
      </c>
      <c r="L130" s="2">
        <v>5223.5200000000004</v>
      </c>
      <c r="M130" s="2">
        <v>8668.5</v>
      </c>
      <c r="N130" s="2">
        <v>7702.5</v>
      </c>
      <c r="O130" s="2"/>
      <c r="P130" s="2"/>
    </row>
    <row r="131" spans="1:16" x14ac:dyDescent="0.2">
      <c r="A131" s="4" t="s">
        <v>239</v>
      </c>
      <c r="B131" s="28" t="s">
        <v>240</v>
      </c>
      <c r="C131" s="13">
        <v>11929</v>
      </c>
      <c r="D131" s="2">
        <v>400</v>
      </c>
      <c r="E131" s="2">
        <v>737</v>
      </c>
      <c r="F131" s="2">
        <v>455</v>
      </c>
      <c r="G131" s="2">
        <v>0</v>
      </c>
      <c r="H131" s="2">
        <v>3250</v>
      </c>
      <c r="I131" s="2">
        <v>16771</v>
      </c>
      <c r="J131" s="2">
        <v>2160</v>
      </c>
      <c r="K131" s="2">
        <v>1371.78</v>
      </c>
      <c r="L131" s="2">
        <v>374.22000000000116</v>
      </c>
      <c r="M131" s="2">
        <v>3906.0000000000009</v>
      </c>
      <c r="N131" s="2">
        <v>12865</v>
      </c>
      <c r="O131" s="2"/>
      <c r="P131" s="2"/>
    </row>
    <row r="132" spans="1:16" x14ac:dyDescent="0.2">
      <c r="A132" s="4" t="s">
        <v>241</v>
      </c>
      <c r="B132" s="28" t="s">
        <v>242</v>
      </c>
      <c r="C132" s="13">
        <v>14256</v>
      </c>
      <c r="D132" s="2">
        <v>0</v>
      </c>
      <c r="E132" s="2">
        <v>941.16</v>
      </c>
      <c r="F132" s="2">
        <v>645</v>
      </c>
      <c r="G132" s="2">
        <v>0</v>
      </c>
      <c r="H132" s="2">
        <v>6101.2</v>
      </c>
      <c r="I132" s="2">
        <v>21943.360000000001</v>
      </c>
      <c r="J132" s="2">
        <v>3084.43</v>
      </c>
      <c r="K132" s="2">
        <v>1639.44</v>
      </c>
      <c r="L132" s="2">
        <v>373.9900000000016</v>
      </c>
      <c r="M132" s="2">
        <v>5097.8600000000015</v>
      </c>
      <c r="N132" s="2">
        <v>16845.5</v>
      </c>
      <c r="O132" s="2"/>
      <c r="P132" s="2"/>
    </row>
    <row r="133" spans="1:16" x14ac:dyDescent="0.2">
      <c r="A133" s="4" t="s">
        <v>243</v>
      </c>
      <c r="B133" s="28" t="s">
        <v>244</v>
      </c>
      <c r="C133" s="13">
        <v>11929</v>
      </c>
      <c r="D133" s="2">
        <v>200</v>
      </c>
      <c r="E133" s="2">
        <v>737</v>
      </c>
      <c r="F133" s="2">
        <v>455</v>
      </c>
      <c r="G133" s="2">
        <v>0</v>
      </c>
      <c r="H133" s="2">
        <v>3250</v>
      </c>
      <c r="I133" s="2">
        <v>16571</v>
      </c>
      <c r="J133" s="2">
        <v>2109.14</v>
      </c>
      <c r="K133" s="2">
        <v>1371.79</v>
      </c>
      <c r="L133" s="2">
        <v>412.56999999999971</v>
      </c>
      <c r="M133" s="2">
        <v>3893.4999999999995</v>
      </c>
      <c r="N133" s="2">
        <v>12677.5</v>
      </c>
      <c r="O133" s="2"/>
      <c r="P133" s="2"/>
    </row>
    <row r="134" spans="1:16" x14ac:dyDescent="0.2">
      <c r="A134" s="4" t="s">
        <v>245</v>
      </c>
      <c r="B134" s="28" t="s">
        <v>246</v>
      </c>
      <c r="C134" s="13">
        <v>11929</v>
      </c>
      <c r="D134" s="2">
        <v>400</v>
      </c>
      <c r="E134" s="2">
        <v>737</v>
      </c>
      <c r="F134" s="2">
        <v>675</v>
      </c>
      <c r="G134" s="2">
        <v>0</v>
      </c>
      <c r="H134" s="2">
        <v>3348.95</v>
      </c>
      <c r="I134" s="2">
        <v>17089.95</v>
      </c>
      <c r="J134" s="2">
        <v>2137.89</v>
      </c>
      <c r="K134" s="2">
        <v>1371.78</v>
      </c>
      <c r="L134" s="2">
        <v>259.78000000000065</v>
      </c>
      <c r="M134" s="2">
        <v>3769.4500000000007</v>
      </c>
      <c r="N134" s="2">
        <v>13320.5</v>
      </c>
      <c r="O134" s="2"/>
      <c r="P134" s="2"/>
    </row>
    <row r="135" spans="1:16" s="26" customFormat="1" x14ac:dyDescent="0.2">
      <c r="A135" s="11"/>
      <c r="B135" s="29"/>
      <c r="C135" s="26" t="s">
        <v>39</v>
      </c>
      <c r="D135" s="26" t="s">
        <v>39</v>
      </c>
      <c r="E135" s="26" t="s">
        <v>39</v>
      </c>
      <c r="F135" s="26" t="s">
        <v>39</v>
      </c>
      <c r="G135" s="26" t="s">
        <v>39</v>
      </c>
      <c r="H135" s="26" t="s">
        <v>39</v>
      </c>
      <c r="I135" s="26" t="s">
        <v>39</v>
      </c>
      <c r="J135" s="26" t="s">
        <v>39</v>
      </c>
      <c r="K135" s="26" t="s">
        <v>39</v>
      </c>
      <c r="L135" s="26" t="s">
        <v>39</v>
      </c>
      <c r="M135" s="26" t="s">
        <v>39</v>
      </c>
      <c r="N135" s="26" t="s">
        <v>39</v>
      </c>
      <c r="O135" s="2"/>
      <c r="P135" s="2"/>
    </row>
    <row r="136" spans="1:16" x14ac:dyDescent="0.2">
      <c r="B136" s="28"/>
      <c r="O136" s="2"/>
      <c r="P136" s="2"/>
    </row>
    <row r="137" spans="1:16" x14ac:dyDescent="0.2">
      <c r="A137" s="10" t="s">
        <v>251</v>
      </c>
      <c r="B137" s="28"/>
      <c r="O137" s="2"/>
      <c r="P137" s="2"/>
    </row>
    <row r="138" spans="1:16" x14ac:dyDescent="0.2">
      <c r="A138" s="4" t="s">
        <v>252</v>
      </c>
      <c r="B138" s="28" t="s">
        <v>253</v>
      </c>
      <c r="C138" s="13">
        <v>14256</v>
      </c>
      <c r="D138" s="2">
        <v>0</v>
      </c>
      <c r="E138" s="2">
        <v>941</v>
      </c>
      <c r="F138" s="2">
        <v>645</v>
      </c>
      <c r="G138" s="2">
        <v>851.02</v>
      </c>
      <c r="H138" s="2">
        <v>3250</v>
      </c>
      <c r="I138" s="2">
        <v>19943.02</v>
      </c>
      <c r="J138" s="2">
        <v>2837.56</v>
      </c>
      <c r="K138" s="2">
        <v>1639.4</v>
      </c>
      <c r="L138" s="2">
        <v>7228.0600000000013</v>
      </c>
      <c r="M138" s="2">
        <v>11705.02</v>
      </c>
      <c r="N138" s="2">
        <v>8238</v>
      </c>
      <c r="O138" s="2"/>
      <c r="P138" s="2"/>
    </row>
    <row r="139" spans="1:16" x14ac:dyDescent="0.2">
      <c r="A139" s="4" t="s">
        <v>254</v>
      </c>
      <c r="B139" s="28" t="s">
        <v>255</v>
      </c>
      <c r="C139" s="13">
        <v>12319</v>
      </c>
      <c r="D139" s="2">
        <v>400</v>
      </c>
      <c r="E139" s="2">
        <v>788</v>
      </c>
      <c r="F139" s="2">
        <v>468</v>
      </c>
      <c r="G139" s="2">
        <v>708.5</v>
      </c>
      <c r="H139" s="2">
        <v>5303.15</v>
      </c>
      <c r="I139" s="2">
        <v>19986.650000000001</v>
      </c>
      <c r="J139" s="2">
        <v>2668.98</v>
      </c>
      <c r="K139" s="2">
        <v>1416.68</v>
      </c>
      <c r="L139" s="2">
        <v>6089.4900000000016</v>
      </c>
      <c r="M139" s="2">
        <v>10175.150000000001</v>
      </c>
      <c r="N139" s="2">
        <v>9811.5</v>
      </c>
      <c r="O139" s="2"/>
      <c r="P139" s="2"/>
    </row>
    <row r="140" spans="1:16" x14ac:dyDescent="0.2">
      <c r="A140" s="4" t="s">
        <v>256</v>
      </c>
      <c r="B140" s="28" t="s">
        <v>257</v>
      </c>
      <c r="C140" s="13">
        <v>12319</v>
      </c>
      <c r="D140" s="2">
        <v>800</v>
      </c>
      <c r="E140" s="2">
        <v>788</v>
      </c>
      <c r="F140" s="2">
        <v>468</v>
      </c>
      <c r="G140" s="2">
        <v>566.79999999999995</v>
      </c>
      <c r="H140" s="2">
        <v>3865.94</v>
      </c>
      <c r="I140" s="2">
        <v>18807.739999999998</v>
      </c>
      <c r="J140" s="2">
        <v>2529.3200000000002</v>
      </c>
      <c r="K140" s="2">
        <v>1416.68</v>
      </c>
      <c r="L140" s="2">
        <v>5776.239999999998</v>
      </c>
      <c r="M140" s="2">
        <v>9722.239999999998</v>
      </c>
      <c r="N140" s="2">
        <v>9085.5</v>
      </c>
      <c r="O140" s="2"/>
      <c r="P140" s="2"/>
    </row>
    <row r="141" spans="1:16" x14ac:dyDescent="0.2">
      <c r="A141" s="4" t="s">
        <v>258</v>
      </c>
      <c r="B141" s="28" t="s">
        <v>259</v>
      </c>
      <c r="C141" s="13">
        <v>12319</v>
      </c>
      <c r="D141" s="2">
        <v>400</v>
      </c>
      <c r="E141" s="2">
        <v>788</v>
      </c>
      <c r="F141" s="2">
        <v>468</v>
      </c>
      <c r="G141" s="2">
        <v>283.39999999999998</v>
      </c>
      <c r="H141" s="2">
        <v>3968.6</v>
      </c>
      <c r="I141" s="2">
        <v>18227</v>
      </c>
      <c r="J141" s="2">
        <v>2394.31</v>
      </c>
      <c r="K141" s="2">
        <v>1416.68</v>
      </c>
      <c r="L141" s="2">
        <v>8005.01</v>
      </c>
      <c r="M141" s="2">
        <v>11816</v>
      </c>
      <c r="N141" s="2">
        <v>6411</v>
      </c>
      <c r="O141" s="2"/>
      <c r="P141" s="2"/>
    </row>
    <row r="142" spans="1:16" x14ac:dyDescent="0.2">
      <c r="A142" s="4" t="s">
        <v>260</v>
      </c>
      <c r="B142" s="28" t="s">
        <v>261</v>
      </c>
      <c r="C142" s="13">
        <v>12319</v>
      </c>
      <c r="D142" s="2">
        <v>400</v>
      </c>
      <c r="E142" s="2">
        <v>788</v>
      </c>
      <c r="F142" s="2">
        <v>468</v>
      </c>
      <c r="G142" s="2">
        <v>0</v>
      </c>
      <c r="H142" s="2">
        <v>5046.51</v>
      </c>
      <c r="I142" s="2">
        <v>19021.510000000002</v>
      </c>
      <c r="J142" s="2">
        <v>2596.92</v>
      </c>
      <c r="K142" s="2">
        <v>1416.68</v>
      </c>
      <c r="L142" s="2">
        <v>6100.9100000000017</v>
      </c>
      <c r="M142" s="2">
        <v>10114.510000000002</v>
      </c>
      <c r="N142" s="2">
        <v>8907</v>
      </c>
      <c r="O142" s="2"/>
      <c r="P142" s="2"/>
    </row>
    <row r="143" spans="1:16" x14ac:dyDescent="0.2">
      <c r="A143" s="4" t="s">
        <v>262</v>
      </c>
      <c r="B143" s="28" t="s">
        <v>263</v>
      </c>
      <c r="C143" s="13">
        <v>12319</v>
      </c>
      <c r="D143" s="2">
        <v>0</v>
      </c>
      <c r="E143" s="2">
        <v>788</v>
      </c>
      <c r="F143" s="2">
        <v>468</v>
      </c>
      <c r="G143" s="2">
        <v>0</v>
      </c>
      <c r="H143" s="2">
        <v>3250</v>
      </c>
      <c r="I143" s="2">
        <v>16825</v>
      </c>
      <c r="J143" s="2">
        <v>2171.6</v>
      </c>
      <c r="K143" s="2">
        <v>1416.68</v>
      </c>
      <c r="L143" s="2">
        <v>6468.7200000000012</v>
      </c>
      <c r="M143" s="2">
        <v>10057</v>
      </c>
      <c r="N143" s="2">
        <v>6768</v>
      </c>
      <c r="O143" s="2"/>
      <c r="P143" s="2"/>
    </row>
    <row r="144" spans="1:16" s="26" customFormat="1" x14ac:dyDescent="0.2">
      <c r="A144" s="11"/>
      <c r="B144" s="29"/>
      <c r="C144" s="26" t="s">
        <v>39</v>
      </c>
      <c r="D144" s="26" t="s">
        <v>39</v>
      </c>
      <c r="E144" s="26" t="s">
        <v>39</v>
      </c>
      <c r="F144" s="26" t="s">
        <v>39</v>
      </c>
      <c r="G144" s="26" t="s">
        <v>39</v>
      </c>
      <c r="H144" s="26" t="s">
        <v>39</v>
      </c>
      <c r="I144" s="26" t="s">
        <v>39</v>
      </c>
      <c r="J144" s="26" t="s">
        <v>39</v>
      </c>
      <c r="K144" s="26" t="s">
        <v>39</v>
      </c>
      <c r="L144" s="26" t="s">
        <v>39</v>
      </c>
      <c r="M144" s="26" t="s">
        <v>39</v>
      </c>
      <c r="N144" s="26" t="s">
        <v>39</v>
      </c>
      <c r="O144" s="2"/>
      <c r="P144" s="2"/>
    </row>
    <row r="145" spans="1:16" x14ac:dyDescent="0.2">
      <c r="B145" s="28"/>
      <c r="O145" s="2"/>
      <c r="P145" s="2"/>
    </row>
    <row r="146" spans="1:16" x14ac:dyDescent="0.2">
      <c r="A146" s="10" t="s">
        <v>264</v>
      </c>
      <c r="B146" s="28"/>
      <c r="O146" s="2"/>
      <c r="P146" s="2"/>
    </row>
    <row r="147" spans="1:16" x14ac:dyDescent="0.2">
      <c r="A147" s="4" t="s">
        <v>265</v>
      </c>
      <c r="B147" s="28" t="s">
        <v>266</v>
      </c>
      <c r="C147" s="13">
        <v>14256</v>
      </c>
      <c r="D147" s="2">
        <v>400</v>
      </c>
      <c r="E147" s="2">
        <v>941</v>
      </c>
      <c r="F147" s="2">
        <v>645</v>
      </c>
      <c r="G147" s="2">
        <v>425.1</v>
      </c>
      <c r="H147" s="2">
        <v>3250</v>
      </c>
      <c r="I147" s="2">
        <v>19917.099999999999</v>
      </c>
      <c r="J147" s="2">
        <v>2832.02</v>
      </c>
      <c r="K147" s="2">
        <v>1639.4</v>
      </c>
      <c r="L147" s="2">
        <v>6519.18</v>
      </c>
      <c r="M147" s="2">
        <v>10990.6</v>
      </c>
      <c r="N147" s="2">
        <v>8926.5</v>
      </c>
      <c r="O147" s="2"/>
      <c r="P147" s="2"/>
    </row>
    <row r="148" spans="1:16" x14ac:dyDescent="0.2">
      <c r="A148" s="4" t="s">
        <v>267</v>
      </c>
      <c r="B148" s="28" t="s">
        <v>268</v>
      </c>
      <c r="C148" s="13">
        <v>12319</v>
      </c>
      <c r="D148" s="2">
        <v>0</v>
      </c>
      <c r="E148" s="2">
        <v>788</v>
      </c>
      <c r="F148" s="2">
        <v>468</v>
      </c>
      <c r="G148" s="2">
        <v>283.39999999999998</v>
      </c>
      <c r="H148" s="2">
        <v>5816.44</v>
      </c>
      <c r="I148" s="2">
        <v>19674.84</v>
      </c>
      <c r="J148" s="2">
        <v>2599.85</v>
      </c>
      <c r="K148" s="2">
        <v>1416.68</v>
      </c>
      <c r="L148" s="2">
        <v>8051.31</v>
      </c>
      <c r="M148" s="2">
        <v>12067.84</v>
      </c>
      <c r="N148" s="2">
        <v>7607</v>
      </c>
      <c r="O148" s="2"/>
      <c r="P148" s="2"/>
    </row>
    <row r="149" spans="1:16" s="26" customFormat="1" x14ac:dyDescent="0.2">
      <c r="A149" s="11"/>
      <c r="B149" s="29"/>
      <c r="C149" s="26" t="s">
        <v>39</v>
      </c>
      <c r="D149" s="26" t="s">
        <v>39</v>
      </c>
      <c r="E149" s="26" t="s">
        <v>39</v>
      </c>
      <c r="F149" s="26" t="s">
        <v>39</v>
      </c>
      <c r="G149" s="26" t="s">
        <v>39</v>
      </c>
      <c r="H149" s="26" t="s">
        <v>39</v>
      </c>
      <c r="I149" s="26" t="s">
        <v>39</v>
      </c>
      <c r="J149" s="26" t="s">
        <v>39</v>
      </c>
      <c r="K149" s="26" t="s">
        <v>39</v>
      </c>
      <c r="L149" s="26" t="s">
        <v>39</v>
      </c>
      <c r="M149" s="26" t="s">
        <v>39</v>
      </c>
      <c r="N149" s="26" t="s">
        <v>39</v>
      </c>
      <c r="O149" s="2"/>
      <c r="P149" s="2"/>
    </row>
    <row r="150" spans="1:16" x14ac:dyDescent="0.2">
      <c r="B150" s="28"/>
      <c r="O150" s="2"/>
      <c r="P150" s="2"/>
    </row>
    <row r="151" spans="1:16" x14ac:dyDescent="0.2">
      <c r="A151" s="10" t="s">
        <v>269</v>
      </c>
      <c r="B151" s="28"/>
      <c r="O151" s="2"/>
      <c r="P151" s="2"/>
    </row>
    <row r="152" spans="1:16" x14ac:dyDescent="0.2">
      <c r="A152" s="4" t="s">
        <v>528</v>
      </c>
      <c r="B152" s="28" t="s">
        <v>529</v>
      </c>
      <c r="C152" s="2">
        <v>11929</v>
      </c>
      <c r="D152" s="2">
        <v>0</v>
      </c>
      <c r="E152" s="2">
        <v>737</v>
      </c>
      <c r="F152" s="2">
        <v>455</v>
      </c>
      <c r="G152" s="2">
        <v>708.5</v>
      </c>
      <c r="H152" s="2">
        <v>3250</v>
      </c>
      <c r="I152" s="2">
        <v>17079.5</v>
      </c>
      <c r="J152" s="2">
        <v>2145.9899999999998</v>
      </c>
      <c r="K152" s="2">
        <v>1371.83</v>
      </c>
      <c r="L152" s="2">
        <v>4820.68</v>
      </c>
      <c r="M152" s="2">
        <v>8338.5</v>
      </c>
      <c r="N152" s="2">
        <v>8741</v>
      </c>
      <c r="O152" s="2"/>
      <c r="P152" s="2"/>
    </row>
    <row r="153" spans="1:16" x14ac:dyDescent="0.2">
      <c r="A153" s="4" t="s">
        <v>270</v>
      </c>
      <c r="B153" s="28" t="s">
        <v>271</v>
      </c>
      <c r="C153" s="2">
        <v>13775</v>
      </c>
      <c r="D153" s="2">
        <v>400</v>
      </c>
      <c r="E153" s="2">
        <v>903</v>
      </c>
      <c r="F153" s="2">
        <v>549</v>
      </c>
      <c r="G153" s="2">
        <v>708.5</v>
      </c>
      <c r="H153" s="2">
        <v>3250</v>
      </c>
      <c r="I153" s="2">
        <v>19585.5</v>
      </c>
      <c r="J153" s="2">
        <v>2761.22</v>
      </c>
      <c r="K153" s="2">
        <v>1584.1</v>
      </c>
      <c r="L153" s="2">
        <v>10523.18</v>
      </c>
      <c r="M153" s="2">
        <v>14868.5</v>
      </c>
      <c r="N153" s="2">
        <v>4717</v>
      </c>
      <c r="O153" s="2"/>
      <c r="P153" s="2"/>
    </row>
    <row r="154" spans="1:16" x14ac:dyDescent="0.2">
      <c r="A154" s="4" t="s">
        <v>272</v>
      </c>
      <c r="B154" s="28" t="s">
        <v>273</v>
      </c>
      <c r="C154" s="2">
        <v>13775</v>
      </c>
      <c r="D154" s="2">
        <v>200</v>
      </c>
      <c r="E154" s="2">
        <v>903</v>
      </c>
      <c r="F154" s="2">
        <v>549</v>
      </c>
      <c r="G154" s="2">
        <v>566.79999999999995</v>
      </c>
      <c r="H154" s="2">
        <v>3250</v>
      </c>
      <c r="I154" s="2">
        <v>19243.8</v>
      </c>
      <c r="J154" s="2">
        <v>2686.45</v>
      </c>
      <c r="K154" s="2">
        <v>1584.11</v>
      </c>
      <c r="L154" s="2">
        <v>8037.74</v>
      </c>
      <c r="M154" s="2">
        <v>12308.3</v>
      </c>
      <c r="N154" s="2">
        <v>6935.5</v>
      </c>
      <c r="O154" s="2"/>
      <c r="P154" s="2"/>
    </row>
    <row r="155" spans="1:16" x14ac:dyDescent="0.2">
      <c r="A155" s="4" t="s">
        <v>274</v>
      </c>
      <c r="B155" s="28" t="s">
        <v>275</v>
      </c>
      <c r="C155" s="2">
        <v>13308</v>
      </c>
      <c r="D155" s="2">
        <v>0</v>
      </c>
      <c r="E155" s="2">
        <v>915</v>
      </c>
      <c r="F155" s="2">
        <v>616</v>
      </c>
      <c r="G155" s="2">
        <v>566.79999999999995</v>
      </c>
      <c r="H155" s="2">
        <v>3250</v>
      </c>
      <c r="I155" s="2">
        <v>18655.8</v>
      </c>
      <c r="J155" s="2">
        <v>2562.62</v>
      </c>
      <c r="K155" s="2">
        <v>1530.38</v>
      </c>
      <c r="L155" s="2">
        <v>539.79999999999927</v>
      </c>
      <c r="M155" s="2">
        <v>4632.7999999999993</v>
      </c>
      <c r="N155" s="2">
        <v>14023</v>
      </c>
      <c r="O155" s="2"/>
      <c r="P155" s="2"/>
    </row>
    <row r="156" spans="1:16" x14ac:dyDescent="0.2">
      <c r="A156" s="4" t="s">
        <v>276</v>
      </c>
      <c r="B156" s="28" t="s">
        <v>277</v>
      </c>
      <c r="C156" s="2">
        <v>12688</v>
      </c>
      <c r="D156" s="2">
        <v>0</v>
      </c>
      <c r="E156" s="2">
        <v>802</v>
      </c>
      <c r="F156" s="2">
        <v>482</v>
      </c>
      <c r="G156" s="2">
        <v>566.79999999999995</v>
      </c>
      <c r="H156" s="2">
        <v>3250</v>
      </c>
      <c r="I156" s="2">
        <v>17788.8</v>
      </c>
      <c r="J156" s="2">
        <v>2372.38</v>
      </c>
      <c r="K156" s="2">
        <v>1459.11</v>
      </c>
      <c r="L156" s="2">
        <v>8770.81</v>
      </c>
      <c r="M156" s="2">
        <v>12602.3</v>
      </c>
      <c r="N156" s="2">
        <v>5186.5</v>
      </c>
      <c r="O156" s="2"/>
      <c r="P156" s="2"/>
    </row>
    <row r="157" spans="1:16" x14ac:dyDescent="0.2">
      <c r="A157" s="4" t="s">
        <v>278</v>
      </c>
      <c r="B157" s="28" t="s">
        <v>279</v>
      </c>
      <c r="C157" s="2">
        <v>13775</v>
      </c>
      <c r="D157" s="2">
        <v>0</v>
      </c>
      <c r="E157" s="2">
        <v>903</v>
      </c>
      <c r="F157" s="2">
        <v>549</v>
      </c>
      <c r="G157" s="2">
        <v>566.79999999999995</v>
      </c>
      <c r="H157" s="2">
        <v>3250</v>
      </c>
      <c r="I157" s="2">
        <v>19043.8</v>
      </c>
      <c r="J157" s="2">
        <v>2643.73</v>
      </c>
      <c r="K157" s="2">
        <v>1584.11</v>
      </c>
      <c r="L157" s="2">
        <v>8942.9599999999991</v>
      </c>
      <c r="M157" s="2">
        <v>13170.8</v>
      </c>
      <c r="N157" s="2">
        <v>5873</v>
      </c>
      <c r="O157" s="2"/>
      <c r="P157" s="2"/>
    </row>
    <row r="158" spans="1:16" x14ac:dyDescent="0.2">
      <c r="A158" s="4" t="s">
        <v>280</v>
      </c>
      <c r="B158" s="28" t="s">
        <v>281</v>
      </c>
      <c r="C158" s="2">
        <v>13308</v>
      </c>
      <c r="D158" s="2">
        <v>0</v>
      </c>
      <c r="E158" s="2">
        <v>915</v>
      </c>
      <c r="F158" s="2">
        <v>616</v>
      </c>
      <c r="G158" s="2">
        <v>566.79999999999995</v>
      </c>
      <c r="H158" s="2">
        <v>3250</v>
      </c>
      <c r="I158" s="2">
        <v>18655.8</v>
      </c>
      <c r="J158" s="2">
        <v>2513.46</v>
      </c>
      <c r="K158" s="2">
        <v>1530.4</v>
      </c>
      <c r="L158" s="2">
        <v>8027.9399999999987</v>
      </c>
      <c r="M158" s="2">
        <v>12071.8</v>
      </c>
      <c r="N158" s="2">
        <v>6584</v>
      </c>
      <c r="O158" s="2"/>
      <c r="P158" s="2"/>
    </row>
    <row r="159" spans="1:16" x14ac:dyDescent="0.2">
      <c r="A159" s="4" t="s">
        <v>282</v>
      </c>
      <c r="B159" s="28" t="s">
        <v>283</v>
      </c>
      <c r="C159" s="2">
        <v>13775</v>
      </c>
      <c r="D159" s="2">
        <v>0</v>
      </c>
      <c r="E159" s="2">
        <v>903</v>
      </c>
      <c r="F159" s="2">
        <v>549</v>
      </c>
      <c r="G159" s="2">
        <v>566.79999999999995</v>
      </c>
      <c r="H159" s="2">
        <v>3250</v>
      </c>
      <c r="I159" s="2">
        <v>19043.8</v>
      </c>
      <c r="J159" s="2">
        <v>2645.5</v>
      </c>
      <c r="K159" s="2">
        <v>1584.1</v>
      </c>
      <c r="L159" s="2">
        <v>7106.6999999999989</v>
      </c>
      <c r="M159" s="2">
        <v>11336.3</v>
      </c>
      <c r="N159" s="2">
        <v>7707.5</v>
      </c>
      <c r="O159" s="2"/>
      <c r="P159" s="2"/>
    </row>
    <row r="160" spans="1:16" x14ac:dyDescent="0.2">
      <c r="A160" s="4" t="s">
        <v>284</v>
      </c>
      <c r="B160" s="28" t="s">
        <v>285</v>
      </c>
      <c r="C160" s="2">
        <v>11929</v>
      </c>
      <c r="D160" s="2">
        <v>200</v>
      </c>
      <c r="E160" s="2">
        <v>737</v>
      </c>
      <c r="F160" s="2">
        <v>455</v>
      </c>
      <c r="G160" s="2">
        <v>425.1</v>
      </c>
      <c r="H160" s="2">
        <v>3250</v>
      </c>
      <c r="I160" s="2">
        <v>16996.099999999999</v>
      </c>
      <c r="J160" s="2">
        <v>2208.14</v>
      </c>
      <c r="K160" s="2">
        <v>1371.82</v>
      </c>
      <c r="L160" s="2">
        <v>525.63999999999942</v>
      </c>
      <c r="M160" s="2">
        <v>4105.5999999999995</v>
      </c>
      <c r="N160" s="2">
        <v>12890.5</v>
      </c>
      <c r="O160" s="2"/>
      <c r="P160" s="2"/>
    </row>
    <row r="161" spans="1:16" x14ac:dyDescent="0.2">
      <c r="A161" s="4" t="s">
        <v>286</v>
      </c>
      <c r="B161" s="28" t="s">
        <v>287</v>
      </c>
      <c r="C161" s="2">
        <v>9982</v>
      </c>
      <c r="D161" s="2">
        <v>0</v>
      </c>
      <c r="E161" s="2">
        <v>687</v>
      </c>
      <c r="F161" s="2">
        <v>462</v>
      </c>
      <c r="G161" s="2">
        <v>425.1</v>
      </c>
      <c r="H161" s="2">
        <v>2437.5</v>
      </c>
      <c r="I161" s="2">
        <v>13993.6</v>
      </c>
      <c r="J161" s="2">
        <v>1588.97</v>
      </c>
      <c r="K161" s="2">
        <v>1147.75</v>
      </c>
      <c r="L161" s="2">
        <v>3941.880000000001</v>
      </c>
      <c r="M161" s="2">
        <v>6678.6000000000013</v>
      </c>
      <c r="N161" s="2">
        <v>7315</v>
      </c>
      <c r="O161" s="2"/>
      <c r="P161" s="2"/>
    </row>
    <row r="162" spans="1:16" x14ac:dyDescent="0.2">
      <c r="A162" s="4" t="s">
        <v>288</v>
      </c>
      <c r="B162" s="28" t="s">
        <v>289</v>
      </c>
      <c r="C162" s="2">
        <v>13775</v>
      </c>
      <c r="D162" s="2">
        <v>400</v>
      </c>
      <c r="E162" s="2">
        <v>903</v>
      </c>
      <c r="F162" s="2">
        <v>549</v>
      </c>
      <c r="G162" s="2">
        <v>425.1</v>
      </c>
      <c r="H162" s="2">
        <v>3250</v>
      </c>
      <c r="I162" s="2">
        <v>19302.099999999999</v>
      </c>
      <c r="J162" s="2">
        <v>2700.68</v>
      </c>
      <c r="K162" s="2">
        <v>1584.1</v>
      </c>
      <c r="L162" s="2">
        <v>4314.82</v>
      </c>
      <c r="M162" s="2">
        <v>8599.5999999999985</v>
      </c>
      <c r="N162" s="2">
        <v>10702.5</v>
      </c>
      <c r="O162" s="2"/>
      <c r="P162" s="2"/>
    </row>
    <row r="163" spans="1:16" x14ac:dyDescent="0.2">
      <c r="A163" s="4" t="s">
        <v>290</v>
      </c>
      <c r="B163" s="28" t="s">
        <v>291</v>
      </c>
      <c r="C163" s="2">
        <v>7992</v>
      </c>
      <c r="D163" s="2">
        <v>200</v>
      </c>
      <c r="E163" s="2">
        <v>547</v>
      </c>
      <c r="F163" s="2">
        <v>340</v>
      </c>
      <c r="G163" s="2">
        <v>425.1</v>
      </c>
      <c r="H163" s="2">
        <v>1625</v>
      </c>
      <c r="I163" s="2">
        <v>11129.1</v>
      </c>
      <c r="J163" s="2">
        <v>1039.03</v>
      </c>
      <c r="K163" s="2">
        <v>919.02</v>
      </c>
      <c r="L163" s="2">
        <v>187.55000000000109</v>
      </c>
      <c r="M163" s="2">
        <v>2145.6000000000013</v>
      </c>
      <c r="N163" s="2">
        <v>8983.5</v>
      </c>
      <c r="O163" s="2"/>
      <c r="P163" s="2"/>
    </row>
    <row r="164" spans="1:16" x14ac:dyDescent="0.2">
      <c r="A164" s="4" t="s">
        <v>292</v>
      </c>
      <c r="B164" s="28" t="s">
        <v>293</v>
      </c>
      <c r="C164" s="2">
        <v>13775</v>
      </c>
      <c r="D164" s="2">
        <v>0</v>
      </c>
      <c r="E164" s="2">
        <v>903</v>
      </c>
      <c r="F164" s="2">
        <v>549</v>
      </c>
      <c r="G164" s="2">
        <v>425.1</v>
      </c>
      <c r="H164" s="2">
        <v>3250</v>
      </c>
      <c r="I164" s="2">
        <v>18902.099999999999</v>
      </c>
      <c r="J164" s="2">
        <v>2583.92</v>
      </c>
      <c r="K164" s="2">
        <v>1584.12</v>
      </c>
      <c r="L164" s="2">
        <v>8883.5599999999977</v>
      </c>
      <c r="M164" s="2">
        <v>13051.599999999999</v>
      </c>
      <c r="N164" s="2">
        <v>5850.5</v>
      </c>
      <c r="O164" s="2"/>
      <c r="P164" s="2"/>
    </row>
    <row r="165" spans="1:16" x14ac:dyDescent="0.2">
      <c r="A165" s="4" t="s">
        <v>294</v>
      </c>
      <c r="B165" s="28" t="s">
        <v>295</v>
      </c>
      <c r="C165" s="13">
        <v>13775</v>
      </c>
      <c r="D165" s="2">
        <v>200</v>
      </c>
      <c r="E165" s="2">
        <v>903</v>
      </c>
      <c r="F165" s="2">
        <v>549</v>
      </c>
      <c r="G165" s="2">
        <v>425.1</v>
      </c>
      <c r="H165" s="2">
        <v>3250</v>
      </c>
      <c r="I165" s="2">
        <v>19102.099999999999</v>
      </c>
      <c r="J165" s="2">
        <v>2559.88</v>
      </c>
      <c r="K165" s="2">
        <v>1584.11</v>
      </c>
      <c r="L165" s="2">
        <v>7106.1099999999988</v>
      </c>
      <c r="M165" s="2">
        <v>11250.099999999999</v>
      </c>
      <c r="N165" s="2">
        <v>7852</v>
      </c>
      <c r="O165" s="2"/>
      <c r="P165" s="2"/>
    </row>
    <row r="166" spans="1:16" x14ac:dyDescent="0.2">
      <c r="A166" s="4" t="s">
        <v>296</v>
      </c>
      <c r="B166" s="28" t="s">
        <v>297</v>
      </c>
      <c r="C166" s="13">
        <v>14306</v>
      </c>
      <c r="D166" s="2">
        <v>200</v>
      </c>
      <c r="E166" s="2">
        <v>1016</v>
      </c>
      <c r="F166" s="2">
        <v>684</v>
      </c>
      <c r="G166" s="2">
        <v>425.1</v>
      </c>
      <c r="H166" s="2">
        <v>3250</v>
      </c>
      <c r="I166" s="2">
        <v>19881.099999999999</v>
      </c>
      <c r="J166" s="2">
        <v>2824.36</v>
      </c>
      <c r="K166" s="2">
        <v>1645.16</v>
      </c>
      <c r="L166" s="2">
        <v>7478.0799999999981</v>
      </c>
      <c r="M166" s="2">
        <v>11947.599999999999</v>
      </c>
      <c r="N166" s="2">
        <v>7933.5</v>
      </c>
      <c r="O166" s="2"/>
      <c r="P166" s="2"/>
    </row>
    <row r="167" spans="1:16" x14ac:dyDescent="0.2">
      <c r="A167" s="4" t="s">
        <v>298</v>
      </c>
      <c r="B167" s="28" t="s">
        <v>299</v>
      </c>
      <c r="C167" s="13">
        <v>14306</v>
      </c>
      <c r="D167" s="2">
        <v>0</v>
      </c>
      <c r="E167" s="2">
        <v>1016</v>
      </c>
      <c r="F167" s="2">
        <v>615.6</v>
      </c>
      <c r="G167" s="2">
        <v>283.39999999999998</v>
      </c>
      <c r="H167" s="2">
        <v>3250</v>
      </c>
      <c r="I167" s="2">
        <v>19471</v>
      </c>
      <c r="J167" s="2">
        <v>2428.92</v>
      </c>
      <c r="K167" s="2">
        <v>1645.17</v>
      </c>
      <c r="L167" s="2">
        <v>3757.41</v>
      </c>
      <c r="M167" s="2">
        <v>7831.5</v>
      </c>
      <c r="N167" s="2">
        <v>11639.5</v>
      </c>
      <c r="O167" s="2"/>
      <c r="P167" s="2"/>
    </row>
    <row r="168" spans="1:16" x14ac:dyDescent="0.2">
      <c r="A168" s="4" t="s">
        <v>510</v>
      </c>
      <c r="B168" s="28" t="s">
        <v>511</v>
      </c>
      <c r="C168" s="13">
        <v>13775</v>
      </c>
      <c r="D168" s="2">
        <v>0</v>
      </c>
      <c r="E168" s="2">
        <v>903</v>
      </c>
      <c r="F168" s="2">
        <v>549</v>
      </c>
      <c r="G168" s="2">
        <v>283.39999999999998</v>
      </c>
      <c r="H168" s="2">
        <v>3250</v>
      </c>
      <c r="I168" s="2">
        <v>18760.400000000001</v>
      </c>
      <c r="J168" s="2">
        <v>2583.0700000000002</v>
      </c>
      <c r="K168" s="2">
        <v>1584.11</v>
      </c>
      <c r="L168" s="2">
        <v>3809.2200000000012</v>
      </c>
      <c r="M168" s="2">
        <v>7976.4000000000015</v>
      </c>
      <c r="N168" s="2">
        <v>10784</v>
      </c>
      <c r="O168" s="2"/>
      <c r="P168" s="2"/>
    </row>
    <row r="169" spans="1:16" x14ac:dyDescent="0.2">
      <c r="A169" s="4" t="s">
        <v>300</v>
      </c>
      <c r="B169" s="28" t="s">
        <v>301</v>
      </c>
      <c r="C169" s="13">
        <v>14306</v>
      </c>
      <c r="D169" s="2">
        <v>0</v>
      </c>
      <c r="E169" s="2">
        <v>1016</v>
      </c>
      <c r="F169" s="2">
        <v>684</v>
      </c>
      <c r="G169" s="2">
        <v>283.39999999999998</v>
      </c>
      <c r="H169" s="2">
        <v>3250</v>
      </c>
      <c r="I169" s="2">
        <v>19539.400000000001</v>
      </c>
      <c r="J169" s="2">
        <v>2647.53</v>
      </c>
      <c r="K169" s="2">
        <v>1645.18</v>
      </c>
      <c r="L169" s="2">
        <v>8996.1900000000023</v>
      </c>
      <c r="M169" s="2">
        <v>13288.900000000001</v>
      </c>
      <c r="N169" s="2">
        <v>6250.5</v>
      </c>
      <c r="O169" s="2"/>
      <c r="P169" s="2"/>
    </row>
    <row r="170" spans="1:16" x14ac:dyDescent="0.2">
      <c r="A170" s="4" t="s">
        <v>302</v>
      </c>
      <c r="B170" s="28" t="s">
        <v>303</v>
      </c>
      <c r="C170" s="13">
        <v>14306</v>
      </c>
      <c r="D170" s="2">
        <v>200</v>
      </c>
      <c r="E170" s="2">
        <v>1016</v>
      </c>
      <c r="F170" s="2">
        <v>684</v>
      </c>
      <c r="G170" s="2">
        <v>283.39999999999998</v>
      </c>
      <c r="H170" s="2">
        <v>3250</v>
      </c>
      <c r="I170" s="2">
        <v>19739.400000000001</v>
      </c>
      <c r="J170" s="2">
        <v>2794.08</v>
      </c>
      <c r="K170" s="2">
        <v>1645.16</v>
      </c>
      <c r="L170" s="2">
        <v>9164.6600000000017</v>
      </c>
      <c r="M170" s="2">
        <v>13603.900000000001</v>
      </c>
      <c r="N170" s="2">
        <v>6135.5</v>
      </c>
      <c r="O170" s="2"/>
      <c r="P170" s="2"/>
    </row>
    <row r="171" spans="1:16" x14ac:dyDescent="0.2">
      <c r="A171" s="4" t="s">
        <v>304</v>
      </c>
      <c r="B171" s="28" t="s">
        <v>305</v>
      </c>
      <c r="C171" s="13">
        <v>14306</v>
      </c>
      <c r="D171" s="2">
        <v>0</v>
      </c>
      <c r="E171" s="2">
        <v>1016</v>
      </c>
      <c r="F171" s="2">
        <v>684</v>
      </c>
      <c r="G171" s="2">
        <v>283.39999999999998</v>
      </c>
      <c r="H171" s="2">
        <v>3250</v>
      </c>
      <c r="I171" s="2">
        <v>19539.400000000001</v>
      </c>
      <c r="J171" s="2">
        <v>2647.11</v>
      </c>
      <c r="K171" s="2">
        <v>1645.18</v>
      </c>
      <c r="L171" s="2">
        <v>5938.6100000000006</v>
      </c>
      <c r="M171" s="2">
        <v>10230.900000000001</v>
      </c>
      <c r="N171" s="2">
        <v>9308.5</v>
      </c>
      <c r="O171" s="2"/>
      <c r="P171" s="2"/>
    </row>
    <row r="172" spans="1:16" x14ac:dyDescent="0.2">
      <c r="A172" s="4" t="s">
        <v>306</v>
      </c>
      <c r="B172" s="28" t="s">
        <v>307</v>
      </c>
      <c r="C172" s="13">
        <v>14306</v>
      </c>
      <c r="D172" s="2">
        <v>200</v>
      </c>
      <c r="E172" s="2">
        <v>1016</v>
      </c>
      <c r="F172" s="2">
        <v>524.4</v>
      </c>
      <c r="G172" s="2">
        <v>283.39999999999998</v>
      </c>
      <c r="H172" s="2">
        <v>3250</v>
      </c>
      <c r="I172" s="2">
        <v>19579.8</v>
      </c>
      <c r="J172" s="2">
        <v>2046.99</v>
      </c>
      <c r="K172" s="2">
        <v>1645.17</v>
      </c>
      <c r="L172" s="2">
        <v>3241.6399999999994</v>
      </c>
      <c r="M172" s="2">
        <v>6933.7999999999993</v>
      </c>
      <c r="N172" s="2">
        <v>12646</v>
      </c>
      <c r="O172" s="2"/>
      <c r="P172" s="2"/>
    </row>
    <row r="173" spans="1:16" x14ac:dyDescent="0.2">
      <c r="A173" s="4" t="s">
        <v>308</v>
      </c>
      <c r="B173" s="28" t="s">
        <v>309</v>
      </c>
      <c r="C173" s="13">
        <v>13775</v>
      </c>
      <c r="D173" s="2">
        <v>0</v>
      </c>
      <c r="E173" s="2">
        <v>903</v>
      </c>
      <c r="F173" s="2">
        <v>402.6</v>
      </c>
      <c r="G173" s="2">
        <v>283.39999999999998</v>
      </c>
      <c r="H173" s="2">
        <v>3250</v>
      </c>
      <c r="I173" s="2">
        <v>18614</v>
      </c>
      <c r="J173" s="2">
        <v>1769.09</v>
      </c>
      <c r="K173" s="2">
        <v>1584.11</v>
      </c>
      <c r="L173" s="2">
        <v>6169.7999999999993</v>
      </c>
      <c r="M173" s="2">
        <v>9523</v>
      </c>
      <c r="N173" s="2">
        <v>9091</v>
      </c>
      <c r="O173" s="2"/>
      <c r="P173" s="2"/>
    </row>
    <row r="174" spans="1:16" x14ac:dyDescent="0.2">
      <c r="A174" s="4" t="s">
        <v>310</v>
      </c>
      <c r="B174" s="28" t="s">
        <v>311</v>
      </c>
      <c r="C174" s="13">
        <v>13775</v>
      </c>
      <c r="D174" s="2">
        <v>0</v>
      </c>
      <c r="E174" s="2">
        <v>903</v>
      </c>
      <c r="F174" s="2">
        <v>549</v>
      </c>
      <c r="G174" s="2">
        <v>283.39999999999998</v>
      </c>
      <c r="H174" s="2">
        <v>3250</v>
      </c>
      <c r="I174" s="2">
        <v>18760.400000000001</v>
      </c>
      <c r="J174" s="2">
        <v>2584.98</v>
      </c>
      <c r="K174" s="2">
        <v>1584.1</v>
      </c>
      <c r="L174" s="2">
        <v>544.32000000000153</v>
      </c>
      <c r="M174" s="2">
        <v>4713.4000000000015</v>
      </c>
      <c r="N174" s="2">
        <v>14047</v>
      </c>
      <c r="O174" s="2"/>
      <c r="P174" s="2"/>
    </row>
    <row r="175" spans="1:16" x14ac:dyDescent="0.2">
      <c r="A175" s="4" t="s">
        <v>312</v>
      </c>
      <c r="B175" s="28" t="s">
        <v>313</v>
      </c>
      <c r="C175" s="13">
        <v>14306</v>
      </c>
      <c r="D175" s="2">
        <v>200</v>
      </c>
      <c r="E175" s="2">
        <v>1016</v>
      </c>
      <c r="F175" s="2">
        <v>684</v>
      </c>
      <c r="G175" s="2">
        <v>0</v>
      </c>
      <c r="H175" s="2">
        <v>3250</v>
      </c>
      <c r="I175" s="2">
        <v>19456</v>
      </c>
      <c r="J175" s="2">
        <v>2733.56</v>
      </c>
      <c r="K175" s="2">
        <v>1645.16</v>
      </c>
      <c r="L175" s="2">
        <v>7939.2799999999988</v>
      </c>
      <c r="M175" s="2">
        <v>12318</v>
      </c>
      <c r="N175" s="2">
        <v>7138</v>
      </c>
      <c r="O175" s="2"/>
      <c r="P175" s="2"/>
    </row>
    <row r="176" spans="1:16" x14ac:dyDescent="0.2">
      <c r="A176" s="4" t="s">
        <v>316</v>
      </c>
      <c r="B176" s="28" t="s">
        <v>317</v>
      </c>
      <c r="C176" s="13">
        <v>14306</v>
      </c>
      <c r="D176" s="2">
        <v>400</v>
      </c>
      <c r="E176" s="2">
        <v>1016</v>
      </c>
      <c r="F176" s="2">
        <v>684</v>
      </c>
      <c r="G176" s="2">
        <v>0</v>
      </c>
      <c r="H176" s="2">
        <v>3250</v>
      </c>
      <c r="I176" s="2">
        <v>19656</v>
      </c>
      <c r="J176" s="2">
        <v>2776.28</v>
      </c>
      <c r="K176" s="2">
        <v>1645.16</v>
      </c>
      <c r="L176" s="2">
        <v>1549.5599999999995</v>
      </c>
      <c r="M176" s="2">
        <v>5971</v>
      </c>
      <c r="N176" s="2">
        <v>13685</v>
      </c>
      <c r="O176" s="2"/>
      <c r="P176" s="2"/>
    </row>
    <row r="177" spans="1:16" x14ac:dyDescent="0.2">
      <c r="A177" s="4" t="s">
        <v>318</v>
      </c>
      <c r="B177" s="28" t="s">
        <v>319</v>
      </c>
      <c r="C177" s="13">
        <v>14306</v>
      </c>
      <c r="D177" s="2">
        <v>0</v>
      </c>
      <c r="E177" s="2">
        <v>1016</v>
      </c>
      <c r="F177" s="2">
        <v>592.79999999999995</v>
      </c>
      <c r="G177" s="2">
        <v>0</v>
      </c>
      <c r="H177" s="2">
        <v>3250</v>
      </c>
      <c r="I177" s="2">
        <v>19164.8</v>
      </c>
      <c r="J177" s="2">
        <v>2284.52</v>
      </c>
      <c r="K177" s="2">
        <v>1645.17</v>
      </c>
      <c r="L177" s="2">
        <v>2395.6099999999988</v>
      </c>
      <c r="M177" s="2">
        <v>6325.2999999999993</v>
      </c>
      <c r="N177" s="2">
        <v>12839.5</v>
      </c>
      <c r="O177" s="2"/>
      <c r="P177" s="2"/>
    </row>
    <row r="178" spans="1:16" x14ac:dyDescent="0.2">
      <c r="A178" s="4" t="s">
        <v>320</v>
      </c>
      <c r="B178" s="28" t="s">
        <v>321</v>
      </c>
      <c r="C178" s="13">
        <v>14306</v>
      </c>
      <c r="D178" s="2">
        <v>0</v>
      </c>
      <c r="E178" s="2">
        <v>1016</v>
      </c>
      <c r="F178" s="2">
        <v>684</v>
      </c>
      <c r="G178" s="2">
        <v>0</v>
      </c>
      <c r="H178" s="2">
        <v>3250</v>
      </c>
      <c r="I178" s="2">
        <v>19256</v>
      </c>
      <c r="J178" s="2">
        <v>2690.84</v>
      </c>
      <c r="K178" s="2">
        <v>1645.16</v>
      </c>
      <c r="L178" s="2">
        <v>549.5</v>
      </c>
      <c r="M178" s="2">
        <v>4885.5</v>
      </c>
      <c r="N178" s="2">
        <v>14370.5</v>
      </c>
      <c r="O178" s="2"/>
      <c r="P178" s="2"/>
    </row>
    <row r="179" spans="1:16" x14ac:dyDescent="0.2">
      <c r="A179" s="4" t="s">
        <v>322</v>
      </c>
      <c r="B179" s="28" t="s">
        <v>323</v>
      </c>
      <c r="C179" s="13">
        <v>14306</v>
      </c>
      <c r="D179" s="2">
        <v>0</v>
      </c>
      <c r="E179" s="2">
        <v>1016</v>
      </c>
      <c r="F179" s="2">
        <v>684</v>
      </c>
      <c r="G179" s="2">
        <v>0</v>
      </c>
      <c r="H179" s="2">
        <v>3250</v>
      </c>
      <c r="I179" s="2">
        <v>19256</v>
      </c>
      <c r="J179" s="2">
        <v>2690.84</v>
      </c>
      <c r="K179" s="2">
        <v>1645.16</v>
      </c>
      <c r="L179" s="2">
        <v>7708.5</v>
      </c>
      <c r="M179" s="2">
        <v>12044.5</v>
      </c>
      <c r="N179" s="2">
        <v>7211.5</v>
      </c>
      <c r="O179" s="2"/>
      <c r="P179" s="2"/>
    </row>
    <row r="180" spans="1:16" x14ac:dyDescent="0.2">
      <c r="A180" s="4" t="s">
        <v>324</v>
      </c>
      <c r="B180" s="28" t="s">
        <v>325</v>
      </c>
      <c r="C180" s="13">
        <v>14306</v>
      </c>
      <c r="D180" s="2">
        <v>0</v>
      </c>
      <c r="E180" s="2">
        <v>1016</v>
      </c>
      <c r="F180" s="2">
        <v>684</v>
      </c>
      <c r="G180" s="2">
        <v>0</v>
      </c>
      <c r="H180" s="2">
        <v>3250</v>
      </c>
      <c r="I180" s="2">
        <v>19256</v>
      </c>
      <c r="J180" s="2">
        <v>2689.14</v>
      </c>
      <c r="K180" s="2">
        <v>1645.17</v>
      </c>
      <c r="L180" s="2">
        <v>6411.6900000000005</v>
      </c>
      <c r="M180" s="2">
        <v>10746</v>
      </c>
      <c r="N180" s="2">
        <v>8510</v>
      </c>
      <c r="O180" s="2"/>
      <c r="P180" s="2"/>
    </row>
    <row r="181" spans="1:16" x14ac:dyDescent="0.2">
      <c r="A181" s="4" t="s">
        <v>326</v>
      </c>
      <c r="B181" s="28" t="s">
        <v>327</v>
      </c>
      <c r="C181" s="13">
        <v>14306</v>
      </c>
      <c r="D181" s="2">
        <v>200</v>
      </c>
      <c r="E181" s="2">
        <v>1016</v>
      </c>
      <c r="F181" s="2">
        <v>684</v>
      </c>
      <c r="G181" s="2">
        <v>0</v>
      </c>
      <c r="H181" s="2">
        <v>3250</v>
      </c>
      <c r="I181" s="2">
        <v>19456</v>
      </c>
      <c r="J181" s="2">
        <v>2730.59</v>
      </c>
      <c r="K181" s="2">
        <v>1645.17</v>
      </c>
      <c r="L181" s="2">
        <v>6825.74</v>
      </c>
      <c r="M181" s="2">
        <v>11201.5</v>
      </c>
      <c r="N181" s="2">
        <v>8254.5</v>
      </c>
      <c r="O181" s="2"/>
      <c r="P181" s="2"/>
    </row>
    <row r="182" spans="1:16" x14ac:dyDescent="0.2">
      <c r="A182" s="4" t="s">
        <v>328</v>
      </c>
      <c r="B182" s="28" t="s">
        <v>329</v>
      </c>
      <c r="C182" s="13">
        <v>14306</v>
      </c>
      <c r="D182" s="2">
        <v>0</v>
      </c>
      <c r="E182" s="2">
        <v>1016</v>
      </c>
      <c r="F182" s="2">
        <v>684</v>
      </c>
      <c r="G182" s="2">
        <v>0</v>
      </c>
      <c r="H182" s="2">
        <v>3250</v>
      </c>
      <c r="I182" s="2">
        <v>19256</v>
      </c>
      <c r="J182" s="2">
        <v>2689</v>
      </c>
      <c r="K182" s="2">
        <v>1645.17</v>
      </c>
      <c r="L182" s="2">
        <v>558.32999999999993</v>
      </c>
      <c r="M182" s="2">
        <v>4892.5</v>
      </c>
      <c r="N182" s="2">
        <v>14363.5</v>
      </c>
      <c r="O182" s="2"/>
      <c r="P182" s="2"/>
    </row>
    <row r="183" spans="1:16" x14ac:dyDescent="0.2">
      <c r="A183" s="4" t="s">
        <v>330</v>
      </c>
      <c r="B183" s="28" t="s">
        <v>331</v>
      </c>
      <c r="C183" s="13">
        <v>14306</v>
      </c>
      <c r="D183" s="2">
        <v>0</v>
      </c>
      <c r="E183" s="2">
        <v>1016</v>
      </c>
      <c r="F183" s="2">
        <v>684</v>
      </c>
      <c r="G183" s="2">
        <v>0</v>
      </c>
      <c r="H183" s="2">
        <v>3250</v>
      </c>
      <c r="I183" s="2">
        <v>19256</v>
      </c>
      <c r="J183" s="2">
        <v>2482.0300000000002</v>
      </c>
      <c r="K183" s="2">
        <v>1645.17</v>
      </c>
      <c r="L183" s="2">
        <v>6656.7999999999993</v>
      </c>
      <c r="M183" s="2">
        <v>10784</v>
      </c>
      <c r="N183" s="2">
        <v>8472</v>
      </c>
      <c r="O183" s="2"/>
      <c r="P183" s="2"/>
    </row>
    <row r="184" spans="1:16" x14ac:dyDescent="0.2">
      <c r="A184" s="4" t="s">
        <v>332</v>
      </c>
      <c r="B184" s="28" t="s">
        <v>333</v>
      </c>
      <c r="C184" s="13">
        <v>13308</v>
      </c>
      <c r="D184" s="2">
        <v>0</v>
      </c>
      <c r="E184" s="2">
        <v>915</v>
      </c>
      <c r="F184" s="2">
        <v>616</v>
      </c>
      <c r="G184" s="2">
        <v>0</v>
      </c>
      <c r="H184" s="2">
        <v>3250</v>
      </c>
      <c r="I184" s="2">
        <v>18089</v>
      </c>
      <c r="J184" s="2">
        <v>2441.54</v>
      </c>
      <c r="K184" s="2">
        <v>1530.38</v>
      </c>
      <c r="L184" s="2">
        <v>6759.58</v>
      </c>
      <c r="M184" s="2">
        <v>10731.5</v>
      </c>
      <c r="N184" s="2">
        <v>7357.5</v>
      </c>
      <c r="O184" s="2"/>
      <c r="P184" s="2"/>
    </row>
    <row r="185" spans="1:16" x14ac:dyDescent="0.2">
      <c r="A185" s="4" t="s">
        <v>334</v>
      </c>
      <c r="B185" s="28" t="s">
        <v>335</v>
      </c>
      <c r="C185" s="13">
        <v>15983</v>
      </c>
      <c r="D185" s="2">
        <v>0</v>
      </c>
      <c r="E185" s="2">
        <v>1093</v>
      </c>
      <c r="F185" s="2">
        <v>684</v>
      </c>
      <c r="G185" s="2">
        <v>0</v>
      </c>
      <c r="H185" s="2">
        <v>3250</v>
      </c>
      <c r="I185" s="2">
        <v>21010</v>
      </c>
      <c r="J185" s="2">
        <v>3065.48</v>
      </c>
      <c r="K185" s="2">
        <v>1838.02</v>
      </c>
      <c r="L185" s="2">
        <v>2273</v>
      </c>
      <c r="M185" s="2">
        <v>7176.5</v>
      </c>
      <c r="N185" s="2">
        <v>13833.5</v>
      </c>
      <c r="O185" s="2"/>
      <c r="P185" s="2"/>
    </row>
    <row r="186" spans="1:16" x14ac:dyDescent="0.2">
      <c r="A186" s="4" t="s">
        <v>336</v>
      </c>
      <c r="B186" s="28" t="s">
        <v>337</v>
      </c>
      <c r="C186" s="13">
        <v>13775</v>
      </c>
      <c r="D186" s="2">
        <v>0</v>
      </c>
      <c r="E186" s="2">
        <v>903</v>
      </c>
      <c r="F186" s="2">
        <v>549</v>
      </c>
      <c r="G186" s="2">
        <v>0</v>
      </c>
      <c r="H186" s="2">
        <v>3250</v>
      </c>
      <c r="I186" s="2">
        <v>18477</v>
      </c>
      <c r="J186" s="2">
        <v>2521.7199999999998</v>
      </c>
      <c r="K186" s="2">
        <v>1584.11</v>
      </c>
      <c r="L186" s="2">
        <v>6092.67</v>
      </c>
      <c r="M186" s="2">
        <v>10198.5</v>
      </c>
      <c r="N186" s="2">
        <v>8278.5</v>
      </c>
      <c r="O186" s="2"/>
      <c r="P186" s="2"/>
    </row>
    <row r="187" spans="1:16" x14ac:dyDescent="0.2">
      <c r="A187" s="4" t="s">
        <v>512</v>
      </c>
      <c r="B187" s="28" t="s">
        <v>513</v>
      </c>
      <c r="C187" s="13">
        <v>14306</v>
      </c>
      <c r="D187" s="2">
        <v>0</v>
      </c>
      <c r="E187" s="2">
        <v>1016</v>
      </c>
      <c r="F187" s="2">
        <v>684</v>
      </c>
      <c r="G187" s="2">
        <v>0</v>
      </c>
      <c r="H187" s="2">
        <v>3250</v>
      </c>
      <c r="I187" s="2">
        <v>19256</v>
      </c>
      <c r="J187" s="2">
        <v>2674.99</v>
      </c>
      <c r="K187" s="2">
        <v>1645.17</v>
      </c>
      <c r="L187" s="2">
        <v>4349.84</v>
      </c>
      <c r="M187" s="2">
        <v>8670</v>
      </c>
      <c r="N187" s="2">
        <v>10586</v>
      </c>
      <c r="O187" s="2"/>
      <c r="P187" s="2"/>
    </row>
    <row r="188" spans="1:16" x14ac:dyDescent="0.2">
      <c r="A188" s="4" t="s">
        <v>338</v>
      </c>
      <c r="B188" s="28" t="s">
        <v>339</v>
      </c>
      <c r="C188" s="13">
        <v>13775</v>
      </c>
      <c r="D188" s="2">
        <v>0</v>
      </c>
      <c r="E188" s="2">
        <v>903</v>
      </c>
      <c r="F188" s="2">
        <v>311.10000000000002</v>
      </c>
      <c r="G188" s="2">
        <v>0</v>
      </c>
      <c r="H188" s="2">
        <v>3250</v>
      </c>
      <c r="I188" s="2">
        <v>18239.099999999999</v>
      </c>
      <c r="J188" s="2">
        <v>2473.63</v>
      </c>
      <c r="K188" s="2">
        <v>1584.11</v>
      </c>
      <c r="L188" s="2">
        <v>2562.8599999999988</v>
      </c>
      <c r="M188" s="2">
        <v>6620.5999999999985</v>
      </c>
      <c r="N188" s="2">
        <v>11618.5</v>
      </c>
      <c r="O188" s="2"/>
      <c r="P188" s="2"/>
    </row>
    <row r="189" spans="1:16" x14ac:dyDescent="0.2">
      <c r="A189" s="4" t="s">
        <v>340</v>
      </c>
      <c r="B189" s="28" t="s">
        <v>341</v>
      </c>
      <c r="C189" s="13">
        <v>13775</v>
      </c>
      <c r="D189" s="2">
        <v>200</v>
      </c>
      <c r="E189" s="2">
        <v>903</v>
      </c>
      <c r="F189" s="2">
        <v>549</v>
      </c>
      <c r="G189" s="2">
        <v>0</v>
      </c>
      <c r="H189" s="2">
        <v>3250</v>
      </c>
      <c r="I189" s="2">
        <v>18677</v>
      </c>
      <c r="J189" s="2">
        <v>2562.8000000000002</v>
      </c>
      <c r="K189" s="2">
        <v>1584.11</v>
      </c>
      <c r="L189" s="2">
        <v>4146.59</v>
      </c>
      <c r="M189" s="2">
        <v>8293.5</v>
      </c>
      <c r="N189" s="2">
        <v>10383.5</v>
      </c>
      <c r="O189" s="2"/>
      <c r="P189" s="2"/>
    </row>
    <row r="190" spans="1:16" x14ac:dyDescent="0.2">
      <c r="A190" s="4" t="s">
        <v>342</v>
      </c>
      <c r="B190" s="28" t="s">
        <v>343</v>
      </c>
      <c r="C190" s="13">
        <v>13775</v>
      </c>
      <c r="D190" s="2">
        <v>0</v>
      </c>
      <c r="E190" s="2">
        <v>903</v>
      </c>
      <c r="F190" s="2">
        <v>549</v>
      </c>
      <c r="G190" s="2">
        <v>0</v>
      </c>
      <c r="H190" s="2">
        <v>3250</v>
      </c>
      <c r="I190" s="2">
        <v>18477</v>
      </c>
      <c r="J190" s="2">
        <v>2421.06</v>
      </c>
      <c r="K190" s="2">
        <v>1584.12</v>
      </c>
      <c r="L190" s="2">
        <v>2734.3199999999997</v>
      </c>
      <c r="M190" s="2">
        <v>6739.5</v>
      </c>
      <c r="N190" s="2">
        <v>11737.5</v>
      </c>
      <c r="O190" s="2"/>
      <c r="P190" s="2"/>
    </row>
    <row r="191" spans="1:16" x14ac:dyDescent="0.2">
      <c r="A191" s="4" t="s">
        <v>344</v>
      </c>
      <c r="B191" s="28" t="s">
        <v>345</v>
      </c>
      <c r="C191" s="13">
        <v>13775</v>
      </c>
      <c r="D191" s="2">
        <v>0</v>
      </c>
      <c r="E191" s="2">
        <v>903</v>
      </c>
      <c r="F191" s="2">
        <v>549</v>
      </c>
      <c r="G191" s="2">
        <v>0</v>
      </c>
      <c r="H191" s="2">
        <v>3250</v>
      </c>
      <c r="I191" s="2">
        <v>18477</v>
      </c>
      <c r="J191" s="2">
        <v>2328.29</v>
      </c>
      <c r="K191" s="2">
        <v>1584.11</v>
      </c>
      <c r="L191" s="2">
        <v>1292.1000000000004</v>
      </c>
      <c r="M191" s="2">
        <v>5204.5</v>
      </c>
      <c r="N191" s="2">
        <v>13272.5</v>
      </c>
      <c r="O191" s="2"/>
      <c r="P191" s="2"/>
    </row>
    <row r="192" spans="1:16" x14ac:dyDescent="0.2">
      <c r="A192" s="4" t="s">
        <v>346</v>
      </c>
      <c r="B192" s="28" t="s">
        <v>347</v>
      </c>
      <c r="C192" s="13">
        <v>13775</v>
      </c>
      <c r="D192" s="2">
        <v>200</v>
      </c>
      <c r="E192" s="2">
        <v>903</v>
      </c>
      <c r="F192" s="2">
        <v>549</v>
      </c>
      <c r="G192" s="2">
        <v>0</v>
      </c>
      <c r="H192" s="2">
        <v>3250</v>
      </c>
      <c r="I192" s="2">
        <v>18677</v>
      </c>
      <c r="J192" s="2">
        <v>2561.64</v>
      </c>
      <c r="K192" s="2">
        <v>1584.11</v>
      </c>
      <c r="L192" s="2">
        <v>1527.75</v>
      </c>
      <c r="M192" s="2">
        <v>5673.5</v>
      </c>
      <c r="N192" s="2">
        <v>13003.5</v>
      </c>
      <c r="O192" s="2"/>
      <c r="P192" s="2"/>
    </row>
    <row r="193" spans="1:16" x14ac:dyDescent="0.2">
      <c r="A193" s="4" t="s">
        <v>348</v>
      </c>
      <c r="B193" s="28" t="s">
        <v>349</v>
      </c>
      <c r="C193" s="13">
        <v>11929</v>
      </c>
      <c r="D193" s="2">
        <v>0</v>
      </c>
      <c r="E193" s="2">
        <v>737</v>
      </c>
      <c r="F193" s="2">
        <v>425</v>
      </c>
      <c r="G193" s="2">
        <v>0</v>
      </c>
      <c r="H193" s="2">
        <v>3250</v>
      </c>
      <c r="I193" s="2">
        <v>16341</v>
      </c>
      <c r="J193" s="2">
        <v>1913.99</v>
      </c>
      <c r="K193" s="2">
        <v>1371.83</v>
      </c>
      <c r="L193" s="2">
        <v>1168.6800000000003</v>
      </c>
      <c r="M193" s="2">
        <v>4454.5</v>
      </c>
      <c r="N193" s="2">
        <v>11886.5</v>
      </c>
      <c r="O193" s="2"/>
      <c r="P193" s="2"/>
    </row>
    <row r="194" spans="1:16" x14ac:dyDescent="0.2">
      <c r="A194" s="4" t="s">
        <v>153</v>
      </c>
      <c r="B194" s="28" t="s">
        <v>154</v>
      </c>
      <c r="C194" s="13">
        <v>11442</v>
      </c>
      <c r="D194" s="2">
        <v>400</v>
      </c>
      <c r="E194" s="2">
        <v>737</v>
      </c>
      <c r="F194" s="2">
        <v>455</v>
      </c>
      <c r="G194" s="2">
        <v>0</v>
      </c>
      <c r="H194" s="2">
        <v>3159</v>
      </c>
      <c r="I194" s="2">
        <v>16193</v>
      </c>
      <c r="J194" s="2">
        <v>2091.5700000000002</v>
      </c>
      <c r="K194" s="2">
        <v>1343.83</v>
      </c>
      <c r="L194" s="2">
        <v>119.60000000000036</v>
      </c>
      <c r="M194" s="2">
        <v>3555.0000000000005</v>
      </c>
      <c r="N194" s="2">
        <v>12638</v>
      </c>
      <c r="O194" s="2"/>
      <c r="P194" s="2"/>
    </row>
    <row r="195" spans="1:16" s="26" customFormat="1" x14ac:dyDescent="0.2">
      <c r="A195" s="11"/>
      <c r="B195" s="29"/>
      <c r="C195" s="26" t="s">
        <v>39</v>
      </c>
      <c r="D195" s="26" t="s">
        <v>39</v>
      </c>
      <c r="E195" s="26" t="s">
        <v>39</v>
      </c>
      <c r="F195" s="26" t="s">
        <v>39</v>
      </c>
      <c r="G195" s="26" t="s">
        <v>39</v>
      </c>
      <c r="H195" s="26" t="s">
        <v>39</v>
      </c>
      <c r="I195" s="26" t="s">
        <v>39</v>
      </c>
      <c r="J195" s="26" t="s">
        <v>39</v>
      </c>
      <c r="K195" s="26" t="s">
        <v>39</v>
      </c>
      <c r="L195" s="26" t="s">
        <v>39</v>
      </c>
      <c r="M195" s="26" t="s">
        <v>39</v>
      </c>
      <c r="N195" s="26" t="s">
        <v>39</v>
      </c>
      <c r="O195" s="2"/>
      <c r="P195" s="2"/>
    </row>
    <row r="196" spans="1:16" x14ac:dyDescent="0.2">
      <c r="B196" s="28"/>
      <c r="O196" s="2"/>
      <c r="P196" s="2"/>
    </row>
    <row r="197" spans="1:16" x14ac:dyDescent="0.2">
      <c r="A197" s="10" t="s">
        <v>358</v>
      </c>
      <c r="B197" s="28"/>
      <c r="O197" s="2"/>
      <c r="P197" s="2"/>
    </row>
    <row r="198" spans="1:16" x14ac:dyDescent="0.2">
      <c r="A198" s="4" t="s">
        <v>359</v>
      </c>
      <c r="B198" s="28" t="s">
        <v>360</v>
      </c>
      <c r="C198" s="13">
        <v>14306</v>
      </c>
      <c r="D198" s="2">
        <v>0</v>
      </c>
      <c r="E198" s="2">
        <v>1016</v>
      </c>
      <c r="F198" s="2">
        <v>684</v>
      </c>
      <c r="G198" s="2">
        <v>708.5</v>
      </c>
      <c r="H198" s="2">
        <v>3500</v>
      </c>
      <c r="I198" s="2">
        <v>20214.5</v>
      </c>
      <c r="J198" s="2">
        <v>2894.02</v>
      </c>
      <c r="K198" s="2">
        <v>1645.17</v>
      </c>
      <c r="L198" s="2">
        <v>7502.8099999999995</v>
      </c>
      <c r="M198" s="2">
        <v>12042</v>
      </c>
      <c r="N198" s="2">
        <v>8172.5</v>
      </c>
      <c r="O198" s="2"/>
      <c r="P198" s="2"/>
    </row>
    <row r="199" spans="1:16" x14ac:dyDescent="0.2">
      <c r="A199" s="4" t="s">
        <v>361</v>
      </c>
      <c r="B199" s="28" t="s">
        <v>362</v>
      </c>
      <c r="C199" s="13">
        <v>11929</v>
      </c>
      <c r="D199" s="2">
        <v>400</v>
      </c>
      <c r="E199" s="2">
        <v>737</v>
      </c>
      <c r="F199" s="2">
        <v>455</v>
      </c>
      <c r="G199" s="2">
        <v>566.79999999999995</v>
      </c>
      <c r="H199" s="2">
        <v>3250</v>
      </c>
      <c r="I199" s="2">
        <v>17337.8</v>
      </c>
      <c r="J199" s="2">
        <v>2281.12</v>
      </c>
      <c r="K199" s="2">
        <v>1371.82</v>
      </c>
      <c r="L199" s="2">
        <v>6720.3600000000006</v>
      </c>
      <c r="M199" s="2">
        <v>10373.299999999999</v>
      </c>
      <c r="N199" s="2">
        <v>6964.5</v>
      </c>
      <c r="O199" s="2"/>
      <c r="P199" s="2"/>
    </row>
    <row r="200" spans="1:16" x14ac:dyDescent="0.2">
      <c r="A200" s="4" t="s">
        <v>363</v>
      </c>
      <c r="B200" s="28" t="s">
        <v>364</v>
      </c>
      <c r="C200" s="13">
        <v>14306</v>
      </c>
      <c r="D200" s="2">
        <v>0</v>
      </c>
      <c r="E200" s="2">
        <v>1016</v>
      </c>
      <c r="F200" s="2">
        <v>684</v>
      </c>
      <c r="G200" s="2">
        <v>566.79999999999995</v>
      </c>
      <c r="H200" s="2">
        <v>3500</v>
      </c>
      <c r="I200" s="2">
        <v>20072.8</v>
      </c>
      <c r="J200" s="2">
        <v>2865.3</v>
      </c>
      <c r="K200" s="2">
        <v>1645.16</v>
      </c>
      <c r="L200" s="2">
        <v>4549.34</v>
      </c>
      <c r="M200" s="2">
        <v>9059.7999999999993</v>
      </c>
      <c r="N200" s="2">
        <v>11013</v>
      </c>
      <c r="O200" s="2"/>
      <c r="P200" s="2"/>
    </row>
    <row r="201" spans="1:16" x14ac:dyDescent="0.2">
      <c r="A201" s="4" t="s">
        <v>365</v>
      </c>
      <c r="B201" s="28" t="s">
        <v>366</v>
      </c>
      <c r="C201" s="13">
        <v>11929</v>
      </c>
      <c r="D201" s="2">
        <v>400</v>
      </c>
      <c r="E201" s="2">
        <v>737</v>
      </c>
      <c r="F201" s="2">
        <v>455</v>
      </c>
      <c r="G201" s="2">
        <v>425.1</v>
      </c>
      <c r="H201" s="2">
        <v>3250</v>
      </c>
      <c r="I201" s="2">
        <v>17196.099999999999</v>
      </c>
      <c r="J201" s="2">
        <v>2250.86</v>
      </c>
      <c r="K201" s="2">
        <v>1371.82</v>
      </c>
      <c r="L201" s="2">
        <v>525.91999999999825</v>
      </c>
      <c r="M201" s="2">
        <v>4148.5999999999985</v>
      </c>
      <c r="N201" s="2">
        <v>13047.5</v>
      </c>
      <c r="O201" s="2"/>
      <c r="P201" s="2"/>
    </row>
    <row r="202" spans="1:16" x14ac:dyDescent="0.2">
      <c r="A202" s="4" t="s">
        <v>367</v>
      </c>
      <c r="B202" s="28" t="s">
        <v>368</v>
      </c>
      <c r="C202" s="13">
        <v>14306</v>
      </c>
      <c r="D202" s="2">
        <v>0</v>
      </c>
      <c r="E202" s="2">
        <v>1016</v>
      </c>
      <c r="F202" s="2">
        <v>684</v>
      </c>
      <c r="G202" s="2">
        <v>425.1</v>
      </c>
      <c r="H202" s="2">
        <v>3250</v>
      </c>
      <c r="I202" s="2">
        <v>19681.099999999999</v>
      </c>
      <c r="J202" s="2">
        <v>2781.64</v>
      </c>
      <c r="K202" s="2">
        <v>1645.16</v>
      </c>
      <c r="L202" s="2">
        <v>7029.2999999999993</v>
      </c>
      <c r="M202" s="2">
        <v>11456.099999999999</v>
      </c>
      <c r="N202" s="2">
        <v>8225</v>
      </c>
      <c r="O202" s="2"/>
      <c r="P202" s="2"/>
    </row>
    <row r="203" spans="1:16" x14ac:dyDescent="0.2">
      <c r="A203" s="4" t="s">
        <v>369</v>
      </c>
      <c r="B203" s="28" t="s">
        <v>370</v>
      </c>
      <c r="C203" s="13">
        <v>11929</v>
      </c>
      <c r="D203" s="2">
        <v>200</v>
      </c>
      <c r="E203" s="2">
        <v>737</v>
      </c>
      <c r="F203" s="2">
        <v>455</v>
      </c>
      <c r="G203" s="2">
        <v>283.39999999999998</v>
      </c>
      <c r="H203" s="2">
        <v>3250</v>
      </c>
      <c r="I203" s="2">
        <v>16854.400000000001</v>
      </c>
      <c r="J203" s="2">
        <v>2103.1999999999998</v>
      </c>
      <c r="K203" s="2">
        <v>1371.83</v>
      </c>
      <c r="L203" s="2">
        <v>8919.3700000000026</v>
      </c>
      <c r="M203" s="2">
        <v>12394.400000000001</v>
      </c>
      <c r="N203" s="2">
        <v>4460</v>
      </c>
      <c r="O203" s="2"/>
      <c r="P203" s="2"/>
    </row>
    <row r="204" spans="1:16" x14ac:dyDescent="0.2">
      <c r="A204" s="4" t="s">
        <v>371</v>
      </c>
      <c r="B204" s="28" t="s">
        <v>372</v>
      </c>
      <c r="C204" s="13">
        <v>11929</v>
      </c>
      <c r="D204" s="2">
        <v>400</v>
      </c>
      <c r="E204" s="2">
        <v>737</v>
      </c>
      <c r="F204" s="2">
        <v>455</v>
      </c>
      <c r="G204" s="2">
        <v>283.39999999999998</v>
      </c>
      <c r="H204" s="2">
        <v>3250</v>
      </c>
      <c r="I204" s="2">
        <v>17054.400000000001</v>
      </c>
      <c r="J204" s="2">
        <v>2220.6</v>
      </c>
      <c r="K204" s="2">
        <v>1371.82</v>
      </c>
      <c r="L204" s="2">
        <v>3829.4800000000014</v>
      </c>
      <c r="M204" s="2">
        <v>7421.9000000000015</v>
      </c>
      <c r="N204" s="2">
        <v>9632.5</v>
      </c>
      <c r="O204" s="2"/>
      <c r="P204" s="2"/>
    </row>
    <row r="205" spans="1:16" x14ac:dyDescent="0.2">
      <c r="A205" s="4" t="s">
        <v>373</v>
      </c>
      <c r="B205" s="28" t="s">
        <v>374</v>
      </c>
      <c r="C205" s="13">
        <v>14306</v>
      </c>
      <c r="D205" s="2">
        <v>0</v>
      </c>
      <c r="E205" s="2">
        <v>1016</v>
      </c>
      <c r="F205" s="2">
        <v>684</v>
      </c>
      <c r="G205" s="2">
        <v>283.39999999999998</v>
      </c>
      <c r="H205" s="2">
        <v>3250</v>
      </c>
      <c r="I205" s="2">
        <v>19539.400000000001</v>
      </c>
      <c r="J205" s="2">
        <v>2751.36</v>
      </c>
      <c r="K205" s="2">
        <v>1645.16</v>
      </c>
      <c r="L205" s="2">
        <v>5423.380000000001</v>
      </c>
      <c r="M205" s="2">
        <v>9819.9000000000015</v>
      </c>
      <c r="N205" s="2">
        <v>9719.5</v>
      </c>
      <c r="O205" s="2"/>
      <c r="P205" s="2"/>
    </row>
    <row r="206" spans="1:16" x14ac:dyDescent="0.2">
      <c r="A206" s="4" t="s">
        <v>375</v>
      </c>
      <c r="B206" s="28" t="s">
        <v>376</v>
      </c>
      <c r="C206" s="13">
        <v>14306</v>
      </c>
      <c r="D206" s="2">
        <v>0</v>
      </c>
      <c r="E206" s="2">
        <v>1016</v>
      </c>
      <c r="F206" s="2">
        <v>684</v>
      </c>
      <c r="G206" s="2">
        <v>283.39999999999998</v>
      </c>
      <c r="H206" s="2">
        <v>3250</v>
      </c>
      <c r="I206" s="2">
        <v>19539.400000000001</v>
      </c>
      <c r="J206" s="2">
        <v>2749.81</v>
      </c>
      <c r="K206" s="2">
        <v>1645.17</v>
      </c>
      <c r="L206" s="2">
        <v>5628.9200000000019</v>
      </c>
      <c r="M206" s="2">
        <v>10023.900000000001</v>
      </c>
      <c r="N206" s="2">
        <v>9515.5</v>
      </c>
      <c r="O206" s="2"/>
      <c r="P206" s="2"/>
    </row>
    <row r="207" spans="1:16" x14ac:dyDescent="0.2">
      <c r="A207" s="4" t="s">
        <v>377</v>
      </c>
      <c r="B207" s="28" t="s">
        <v>378</v>
      </c>
      <c r="C207" s="13">
        <v>14306</v>
      </c>
      <c r="D207" s="2">
        <v>0</v>
      </c>
      <c r="E207" s="2">
        <v>1016</v>
      </c>
      <c r="F207" s="2">
        <v>684</v>
      </c>
      <c r="G207" s="2">
        <v>283.39999999999998</v>
      </c>
      <c r="H207" s="2">
        <v>3250</v>
      </c>
      <c r="I207" s="2">
        <v>19539.400000000001</v>
      </c>
      <c r="J207" s="2">
        <v>2751.36</v>
      </c>
      <c r="K207" s="2">
        <v>1645.16</v>
      </c>
      <c r="L207" s="2">
        <v>3149.880000000001</v>
      </c>
      <c r="M207" s="2">
        <v>7546.4000000000015</v>
      </c>
      <c r="N207" s="2">
        <v>11993</v>
      </c>
      <c r="O207" s="2"/>
      <c r="P207" s="2"/>
    </row>
    <row r="208" spans="1:16" x14ac:dyDescent="0.2">
      <c r="A208" s="4" t="s">
        <v>379</v>
      </c>
      <c r="B208" s="28" t="s">
        <v>380</v>
      </c>
      <c r="C208" s="13">
        <v>14306</v>
      </c>
      <c r="D208" s="2">
        <v>0</v>
      </c>
      <c r="E208" s="2">
        <v>1016</v>
      </c>
      <c r="F208" s="2">
        <v>684</v>
      </c>
      <c r="G208" s="2">
        <v>0</v>
      </c>
      <c r="H208" s="2">
        <v>3391.73</v>
      </c>
      <c r="I208" s="2">
        <v>19397.73</v>
      </c>
      <c r="J208" s="2">
        <v>2705.97</v>
      </c>
      <c r="K208" s="2">
        <v>1645.16</v>
      </c>
      <c r="L208" s="2">
        <v>3353.0999999999985</v>
      </c>
      <c r="M208" s="2">
        <v>7704.2299999999987</v>
      </c>
      <c r="N208" s="2">
        <v>11693.5</v>
      </c>
      <c r="O208" s="2"/>
      <c r="P208" s="2"/>
    </row>
    <row r="209" spans="1:16" x14ac:dyDescent="0.2">
      <c r="A209" s="4" t="s">
        <v>381</v>
      </c>
      <c r="B209" s="28" t="s">
        <v>382</v>
      </c>
      <c r="C209" s="13">
        <v>14306</v>
      </c>
      <c r="D209" s="2">
        <v>0</v>
      </c>
      <c r="E209" s="2">
        <v>1016</v>
      </c>
      <c r="F209" s="2">
        <v>684</v>
      </c>
      <c r="G209" s="2">
        <v>0</v>
      </c>
      <c r="H209" s="2">
        <v>4667.34</v>
      </c>
      <c r="I209" s="2">
        <v>20673.34</v>
      </c>
      <c r="J209" s="2">
        <v>2872.48</v>
      </c>
      <c r="K209" s="2">
        <v>1645.16</v>
      </c>
      <c r="L209" s="2">
        <v>549.20000000000073</v>
      </c>
      <c r="M209" s="2">
        <v>5066.8400000000011</v>
      </c>
      <c r="N209" s="2">
        <v>15606.5</v>
      </c>
      <c r="O209" s="2"/>
      <c r="P209" s="2"/>
    </row>
    <row r="210" spans="1:16" x14ac:dyDescent="0.2">
      <c r="A210" s="4" t="s">
        <v>383</v>
      </c>
      <c r="B210" s="28" t="s">
        <v>384</v>
      </c>
      <c r="C210" s="13">
        <v>14306</v>
      </c>
      <c r="D210" s="2">
        <v>0</v>
      </c>
      <c r="E210" s="2">
        <v>1016</v>
      </c>
      <c r="F210" s="2">
        <v>684</v>
      </c>
      <c r="G210" s="2">
        <v>0</v>
      </c>
      <c r="H210" s="2">
        <v>3250</v>
      </c>
      <c r="I210" s="2">
        <v>19256</v>
      </c>
      <c r="J210" s="2">
        <v>2690.84</v>
      </c>
      <c r="K210" s="2">
        <v>1645.16</v>
      </c>
      <c r="L210" s="2">
        <v>1399.5</v>
      </c>
      <c r="M210" s="2">
        <v>5735.5</v>
      </c>
      <c r="N210" s="2">
        <v>13520.5</v>
      </c>
      <c r="O210" s="2"/>
      <c r="P210" s="2"/>
    </row>
    <row r="211" spans="1:16" x14ac:dyDescent="0.2">
      <c r="A211" s="4" t="s">
        <v>385</v>
      </c>
      <c r="B211" s="28" t="s">
        <v>540</v>
      </c>
      <c r="C211" s="13">
        <v>14306</v>
      </c>
      <c r="D211" s="2">
        <v>0</v>
      </c>
      <c r="E211" s="2">
        <v>1016</v>
      </c>
      <c r="F211" s="2">
        <v>684</v>
      </c>
      <c r="G211" s="2">
        <v>0</v>
      </c>
      <c r="H211" s="2">
        <v>3250</v>
      </c>
      <c r="I211" s="2">
        <v>19256</v>
      </c>
      <c r="J211" s="2">
        <v>2690.84</v>
      </c>
      <c r="K211" s="2">
        <v>1645.16</v>
      </c>
      <c r="L211" s="2">
        <v>2049.5</v>
      </c>
      <c r="M211" s="2">
        <v>6385.5</v>
      </c>
      <c r="N211" s="2">
        <v>12870.5</v>
      </c>
      <c r="O211" s="2"/>
      <c r="P211" s="2"/>
    </row>
    <row r="212" spans="1:16" x14ac:dyDescent="0.2">
      <c r="A212" s="4" t="s">
        <v>387</v>
      </c>
      <c r="B212" s="28" t="s">
        <v>388</v>
      </c>
      <c r="C212" s="13">
        <v>14306</v>
      </c>
      <c r="D212" s="2">
        <v>0</v>
      </c>
      <c r="E212" s="2">
        <v>1016</v>
      </c>
      <c r="F212" s="2">
        <v>684</v>
      </c>
      <c r="G212" s="2">
        <v>0</v>
      </c>
      <c r="H212" s="2">
        <v>3675.2</v>
      </c>
      <c r="I212" s="2">
        <v>19681.2</v>
      </c>
      <c r="J212" s="2">
        <v>2736.24</v>
      </c>
      <c r="K212" s="2">
        <v>1645.16</v>
      </c>
      <c r="L212" s="2">
        <v>5795.8000000000011</v>
      </c>
      <c r="M212" s="2">
        <v>10177.200000000001</v>
      </c>
      <c r="N212" s="2">
        <v>9504</v>
      </c>
      <c r="O212" s="2"/>
      <c r="P212" s="2"/>
    </row>
    <row r="213" spans="1:16" x14ac:dyDescent="0.2">
      <c r="A213" s="4" t="s">
        <v>389</v>
      </c>
      <c r="B213" s="28" t="s">
        <v>390</v>
      </c>
      <c r="C213" s="13">
        <v>14306</v>
      </c>
      <c r="D213" s="2">
        <v>0</v>
      </c>
      <c r="E213" s="2">
        <v>1016</v>
      </c>
      <c r="F213" s="2">
        <v>684</v>
      </c>
      <c r="G213" s="2">
        <v>0</v>
      </c>
      <c r="H213" s="2">
        <v>3250</v>
      </c>
      <c r="I213" s="2">
        <v>19256</v>
      </c>
      <c r="J213" s="2">
        <v>2690.84</v>
      </c>
      <c r="K213" s="2">
        <v>1645.16</v>
      </c>
      <c r="L213" s="2">
        <v>374</v>
      </c>
      <c r="M213" s="2">
        <v>4710</v>
      </c>
      <c r="N213" s="2">
        <v>14546</v>
      </c>
      <c r="O213" s="2"/>
      <c r="P213" s="2"/>
    </row>
    <row r="214" spans="1:16" x14ac:dyDescent="0.2">
      <c r="A214" s="4" t="s">
        <v>391</v>
      </c>
      <c r="B214" s="28" t="s">
        <v>392</v>
      </c>
      <c r="C214" s="13">
        <v>14306</v>
      </c>
      <c r="D214" s="2">
        <v>0</v>
      </c>
      <c r="E214" s="2">
        <v>1016</v>
      </c>
      <c r="F214" s="2">
        <v>684</v>
      </c>
      <c r="G214" s="2">
        <v>0</v>
      </c>
      <c r="H214" s="2">
        <v>3250</v>
      </c>
      <c r="I214" s="2">
        <v>19256</v>
      </c>
      <c r="J214" s="2">
        <v>2690.84</v>
      </c>
      <c r="K214" s="2">
        <v>1645.16</v>
      </c>
      <c r="L214" s="2">
        <v>495</v>
      </c>
      <c r="M214" s="2">
        <v>4831</v>
      </c>
      <c r="N214" s="2">
        <v>14425</v>
      </c>
      <c r="O214" s="2"/>
      <c r="P214" s="2"/>
    </row>
    <row r="215" spans="1:16" x14ac:dyDescent="0.2">
      <c r="A215" s="4" t="s">
        <v>393</v>
      </c>
      <c r="B215" s="28" t="s">
        <v>394</v>
      </c>
      <c r="C215" s="13">
        <v>14306</v>
      </c>
      <c r="D215" s="2">
        <v>0</v>
      </c>
      <c r="E215" s="2">
        <v>1016</v>
      </c>
      <c r="F215" s="2">
        <v>684</v>
      </c>
      <c r="G215" s="2">
        <v>0</v>
      </c>
      <c r="H215" s="2">
        <v>3250</v>
      </c>
      <c r="I215" s="2">
        <v>19256</v>
      </c>
      <c r="J215" s="2">
        <v>2690.84</v>
      </c>
      <c r="K215" s="2">
        <v>1645.16</v>
      </c>
      <c r="L215" s="2">
        <v>374</v>
      </c>
      <c r="M215" s="2">
        <v>4710</v>
      </c>
      <c r="N215" s="2">
        <v>14546</v>
      </c>
      <c r="O215" s="2"/>
      <c r="P215" s="2"/>
    </row>
    <row r="216" spans="1:16" x14ac:dyDescent="0.2">
      <c r="A216" s="4" t="s">
        <v>395</v>
      </c>
      <c r="B216" s="28" t="s">
        <v>396</v>
      </c>
      <c r="C216" s="13">
        <v>14306</v>
      </c>
      <c r="D216" s="2">
        <v>0</v>
      </c>
      <c r="E216" s="2">
        <v>1016</v>
      </c>
      <c r="F216" s="2">
        <v>456</v>
      </c>
      <c r="G216" s="2">
        <v>0</v>
      </c>
      <c r="H216" s="2">
        <v>3250</v>
      </c>
      <c r="I216" s="2">
        <v>19028</v>
      </c>
      <c r="J216" s="2">
        <v>2638.18</v>
      </c>
      <c r="K216" s="2">
        <v>1645.17</v>
      </c>
      <c r="L216" s="2">
        <v>392.64999999999964</v>
      </c>
      <c r="M216" s="2">
        <v>4676</v>
      </c>
      <c r="N216" s="2">
        <v>14352</v>
      </c>
      <c r="O216" s="2"/>
      <c r="P216" s="2"/>
    </row>
    <row r="217" spans="1:16" x14ac:dyDescent="0.2">
      <c r="A217" s="4" t="s">
        <v>397</v>
      </c>
      <c r="B217" s="28" t="s">
        <v>398</v>
      </c>
      <c r="C217" s="13">
        <v>14306</v>
      </c>
      <c r="D217" s="2">
        <v>0</v>
      </c>
      <c r="E217" s="2">
        <v>1016</v>
      </c>
      <c r="F217" s="2">
        <v>342</v>
      </c>
      <c r="G217" s="2">
        <v>0</v>
      </c>
      <c r="H217" s="2">
        <v>3250</v>
      </c>
      <c r="I217" s="2">
        <v>18914</v>
      </c>
      <c r="J217" s="2">
        <v>2617.79</v>
      </c>
      <c r="K217" s="2">
        <v>1645.16</v>
      </c>
      <c r="L217" s="2">
        <v>374.04999999999927</v>
      </c>
      <c r="M217" s="2">
        <v>4636.9999999999991</v>
      </c>
      <c r="N217" s="2">
        <v>14277</v>
      </c>
      <c r="O217" s="2"/>
      <c r="P217" s="2"/>
    </row>
    <row r="218" spans="1:16" x14ac:dyDescent="0.2">
      <c r="A218" s="4" t="s">
        <v>399</v>
      </c>
      <c r="B218" s="28" t="s">
        <v>400</v>
      </c>
      <c r="C218" s="13">
        <v>14306</v>
      </c>
      <c r="D218" s="2">
        <v>0</v>
      </c>
      <c r="E218" s="2">
        <v>1016</v>
      </c>
      <c r="F218" s="2">
        <v>684</v>
      </c>
      <c r="G218" s="2">
        <v>0</v>
      </c>
      <c r="H218" s="2">
        <v>3250</v>
      </c>
      <c r="I218" s="2">
        <v>19256</v>
      </c>
      <c r="J218" s="2">
        <v>2690.84</v>
      </c>
      <c r="K218" s="2">
        <v>1645.16</v>
      </c>
      <c r="L218" s="2">
        <v>374</v>
      </c>
      <c r="M218" s="2">
        <v>4710</v>
      </c>
      <c r="N218" s="2">
        <v>14546</v>
      </c>
      <c r="O218" s="2"/>
      <c r="P218" s="2"/>
    </row>
    <row r="219" spans="1:16" x14ac:dyDescent="0.2">
      <c r="A219" s="4" t="s">
        <v>401</v>
      </c>
      <c r="B219" s="28" t="s">
        <v>402</v>
      </c>
      <c r="C219" s="13">
        <v>14306</v>
      </c>
      <c r="D219" s="2">
        <v>0</v>
      </c>
      <c r="E219" s="2">
        <v>1016</v>
      </c>
      <c r="F219" s="2">
        <v>684</v>
      </c>
      <c r="G219" s="2">
        <v>0</v>
      </c>
      <c r="H219" s="2">
        <v>3105.9</v>
      </c>
      <c r="I219" s="2">
        <v>19111.900000000001</v>
      </c>
      <c r="J219" s="2">
        <v>2569.23</v>
      </c>
      <c r="K219" s="2">
        <v>1645.16</v>
      </c>
      <c r="L219" s="2">
        <v>259.51000000000204</v>
      </c>
      <c r="M219" s="2">
        <v>4473.9000000000024</v>
      </c>
      <c r="N219" s="2">
        <v>14638</v>
      </c>
      <c r="O219" s="2"/>
      <c r="P219" s="2"/>
    </row>
    <row r="220" spans="1:16" x14ac:dyDescent="0.2">
      <c r="A220" s="4" t="s">
        <v>403</v>
      </c>
      <c r="B220" s="28" t="s">
        <v>404</v>
      </c>
      <c r="C220" s="2">
        <v>14306</v>
      </c>
      <c r="D220" s="2">
        <v>0</v>
      </c>
      <c r="E220" s="2">
        <v>457.5</v>
      </c>
      <c r="F220" s="2">
        <v>418</v>
      </c>
      <c r="G220" s="2">
        <v>0</v>
      </c>
      <c r="H220" s="2">
        <v>0</v>
      </c>
      <c r="I220" s="2">
        <v>15181.5</v>
      </c>
      <c r="J220" s="2">
        <v>1003.8</v>
      </c>
      <c r="K220" s="2">
        <v>822.6</v>
      </c>
      <c r="L220" s="2">
        <v>7153.1</v>
      </c>
      <c r="M220" s="2">
        <v>8979.5</v>
      </c>
      <c r="N220" s="2">
        <v>6202</v>
      </c>
      <c r="O220" s="2"/>
      <c r="P220" s="2"/>
    </row>
    <row r="221" spans="1:16" s="26" customFormat="1" x14ac:dyDescent="0.2">
      <c r="A221" s="11"/>
      <c r="B221" s="29"/>
      <c r="C221" s="26" t="s">
        <v>39</v>
      </c>
      <c r="D221" s="26" t="s">
        <v>39</v>
      </c>
      <c r="E221" s="26" t="s">
        <v>39</v>
      </c>
      <c r="F221" s="26" t="s">
        <v>39</v>
      </c>
      <c r="G221" s="26" t="s">
        <v>39</v>
      </c>
      <c r="H221" s="26" t="s">
        <v>39</v>
      </c>
      <c r="I221" s="26" t="s">
        <v>39</v>
      </c>
      <c r="J221" s="26" t="s">
        <v>39</v>
      </c>
      <c r="K221" s="26" t="s">
        <v>39</v>
      </c>
      <c r="L221" s="26" t="s">
        <v>39</v>
      </c>
      <c r="M221" s="26" t="s">
        <v>39</v>
      </c>
      <c r="N221" s="26" t="s">
        <v>39</v>
      </c>
      <c r="O221" s="2"/>
      <c r="P221" s="2"/>
    </row>
    <row r="222" spans="1:16" x14ac:dyDescent="0.2">
      <c r="B222" s="28"/>
      <c r="O222" s="2"/>
      <c r="P222" s="2"/>
    </row>
    <row r="223" spans="1:16" x14ac:dyDescent="0.2">
      <c r="A223" s="10" t="s">
        <v>407</v>
      </c>
      <c r="B223" s="28"/>
      <c r="O223" s="2"/>
      <c r="P223" s="2"/>
    </row>
    <row r="224" spans="1:16" x14ac:dyDescent="0.2">
      <c r="A224" s="4" t="s">
        <v>514</v>
      </c>
      <c r="B224" s="28" t="s">
        <v>515</v>
      </c>
      <c r="C224" s="13">
        <v>11929</v>
      </c>
      <c r="D224" s="2">
        <v>400</v>
      </c>
      <c r="E224" s="2">
        <v>737</v>
      </c>
      <c r="F224" s="2">
        <v>455</v>
      </c>
      <c r="G224" s="2">
        <v>850.2</v>
      </c>
      <c r="H224" s="2">
        <v>3250</v>
      </c>
      <c r="I224" s="2">
        <v>17621.2</v>
      </c>
      <c r="J224" s="2">
        <v>2341.66</v>
      </c>
      <c r="K224" s="2">
        <v>1371.82</v>
      </c>
      <c r="L224" s="2">
        <v>525.72000000000116</v>
      </c>
      <c r="M224" s="2">
        <v>4239.2000000000007</v>
      </c>
      <c r="N224" s="2">
        <v>13382</v>
      </c>
      <c r="O224" s="2"/>
      <c r="P224" s="2"/>
    </row>
    <row r="225" spans="1:16" x14ac:dyDescent="0.2">
      <c r="A225" s="4" t="s">
        <v>408</v>
      </c>
      <c r="B225" s="28" t="s">
        <v>409</v>
      </c>
      <c r="C225" s="13">
        <v>14306</v>
      </c>
      <c r="D225" s="2">
        <v>0</v>
      </c>
      <c r="E225" s="2">
        <v>1016</v>
      </c>
      <c r="F225" s="2">
        <v>684</v>
      </c>
      <c r="G225" s="2">
        <v>708.5</v>
      </c>
      <c r="H225" s="2">
        <v>3500</v>
      </c>
      <c r="I225" s="2">
        <v>20214.5</v>
      </c>
      <c r="J225" s="2">
        <v>2895.58</v>
      </c>
      <c r="K225" s="2">
        <v>1645.16</v>
      </c>
      <c r="L225" s="2">
        <v>7377.76</v>
      </c>
      <c r="M225" s="2">
        <v>11918.5</v>
      </c>
      <c r="N225" s="2">
        <v>8296</v>
      </c>
      <c r="O225" s="2"/>
      <c r="P225" s="2"/>
    </row>
    <row r="226" spans="1:16" x14ac:dyDescent="0.2">
      <c r="A226" s="4" t="s">
        <v>410</v>
      </c>
      <c r="B226" s="28" t="s">
        <v>411</v>
      </c>
      <c r="C226" s="13">
        <v>11929</v>
      </c>
      <c r="D226" s="2">
        <v>200</v>
      </c>
      <c r="E226" s="2">
        <v>737</v>
      </c>
      <c r="F226" s="2">
        <v>455</v>
      </c>
      <c r="G226" s="2">
        <v>566.79999999999995</v>
      </c>
      <c r="H226" s="2">
        <v>3250</v>
      </c>
      <c r="I226" s="2">
        <v>17137.8</v>
      </c>
      <c r="J226" s="2">
        <v>2238.4</v>
      </c>
      <c r="K226" s="2">
        <v>1371.82</v>
      </c>
      <c r="L226" s="2">
        <v>525.57999999999811</v>
      </c>
      <c r="M226" s="2">
        <v>4135.7999999999984</v>
      </c>
      <c r="N226" s="2">
        <v>13002</v>
      </c>
      <c r="O226" s="2"/>
      <c r="P226" s="2"/>
    </row>
    <row r="227" spans="1:16" x14ac:dyDescent="0.2">
      <c r="A227" s="4" t="s">
        <v>412</v>
      </c>
      <c r="B227" s="28" t="s">
        <v>413</v>
      </c>
      <c r="C227" s="13">
        <v>14306</v>
      </c>
      <c r="D227" s="2">
        <v>0</v>
      </c>
      <c r="E227" s="2">
        <v>1016</v>
      </c>
      <c r="F227" s="2">
        <v>684</v>
      </c>
      <c r="G227" s="2">
        <v>566.79999999999995</v>
      </c>
      <c r="H227" s="2">
        <v>3250</v>
      </c>
      <c r="I227" s="2">
        <v>19822.8</v>
      </c>
      <c r="J227" s="2">
        <v>2808.36</v>
      </c>
      <c r="K227" s="2">
        <v>1645.17</v>
      </c>
      <c r="L227" s="2">
        <v>5700.7699999999986</v>
      </c>
      <c r="M227" s="2">
        <v>10154.299999999999</v>
      </c>
      <c r="N227" s="2">
        <v>9668.5</v>
      </c>
      <c r="O227" s="2"/>
      <c r="P227" s="2"/>
    </row>
    <row r="228" spans="1:16" x14ac:dyDescent="0.2">
      <c r="A228" s="4" t="s">
        <v>414</v>
      </c>
      <c r="B228" s="28" t="s">
        <v>415</v>
      </c>
      <c r="C228" s="13">
        <v>14306</v>
      </c>
      <c r="D228" s="2">
        <v>0</v>
      </c>
      <c r="E228" s="2">
        <v>1016</v>
      </c>
      <c r="F228" s="2">
        <v>684</v>
      </c>
      <c r="G228" s="2">
        <v>283.39999999999998</v>
      </c>
      <c r="H228" s="2">
        <v>3250</v>
      </c>
      <c r="I228" s="2">
        <v>19539.400000000001</v>
      </c>
      <c r="J228" s="2">
        <v>2445.79</v>
      </c>
      <c r="K228" s="2">
        <v>1645.17</v>
      </c>
      <c r="L228" s="2">
        <v>6097.9400000000023</v>
      </c>
      <c r="M228" s="2">
        <v>10188.900000000001</v>
      </c>
      <c r="N228" s="2">
        <v>9350.5</v>
      </c>
      <c r="O228" s="2"/>
      <c r="P228" s="2"/>
    </row>
    <row r="229" spans="1:16" x14ac:dyDescent="0.2">
      <c r="A229" s="4" t="s">
        <v>416</v>
      </c>
      <c r="B229" s="28" t="s">
        <v>417</v>
      </c>
      <c r="C229" s="13">
        <v>15255</v>
      </c>
      <c r="D229" s="2">
        <v>200</v>
      </c>
      <c r="E229" s="2">
        <v>1046</v>
      </c>
      <c r="F229" s="2">
        <v>886</v>
      </c>
      <c r="G229" s="2">
        <v>283.39999999999998</v>
      </c>
      <c r="H229" s="2">
        <v>3250</v>
      </c>
      <c r="I229" s="2">
        <v>20920.400000000001</v>
      </c>
      <c r="J229" s="2">
        <v>3046.4</v>
      </c>
      <c r="K229" s="2">
        <v>1754.32</v>
      </c>
      <c r="L229" s="2">
        <v>374.18000000000029</v>
      </c>
      <c r="M229" s="2">
        <v>5174.9000000000005</v>
      </c>
      <c r="N229" s="2">
        <v>15745.5</v>
      </c>
      <c r="O229" s="2"/>
      <c r="P229" s="2"/>
    </row>
    <row r="230" spans="1:16" x14ac:dyDescent="0.2">
      <c r="A230" s="4" t="s">
        <v>418</v>
      </c>
      <c r="B230" s="28" t="s">
        <v>419</v>
      </c>
      <c r="C230" s="13">
        <v>14306</v>
      </c>
      <c r="D230" s="2">
        <v>0</v>
      </c>
      <c r="E230" s="2">
        <v>1016</v>
      </c>
      <c r="F230" s="2">
        <v>684</v>
      </c>
      <c r="G230" s="2">
        <v>283.39999999999998</v>
      </c>
      <c r="H230" s="2">
        <v>3250</v>
      </c>
      <c r="I230" s="2">
        <v>19539.400000000001</v>
      </c>
      <c r="J230" s="2">
        <v>2751.36</v>
      </c>
      <c r="K230" s="2">
        <v>1645.16</v>
      </c>
      <c r="L230" s="2">
        <v>4227.380000000001</v>
      </c>
      <c r="M230" s="2">
        <v>8623.9000000000015</v>
      </c>
      <c r="N230" s="2">
        <v>10915.5</v>
      </c>
      <c r="O230" s="2"/>
      <c r="P230" s="2"/>
    </row>
    <row r="231" spans="1:16" x14ac:dyDescent="0.2">
      <c r="A231" s="4" t="s">
        <v>420</v>
      </c>
      <c r="B231" s="28" t="s">
        <v>421</v>
      </c>
      <c r="C231" s="13">
        <v>14306</v>
      </c>
      <c r="D231" s="2">
        <v>0</v>
      </c>
      <c r="E231" s="2">
        <v>1016</v>
      </c>
      <c r="F231" s="2">
        <v>684</v>
      </c>
      <c r="G231" s="2">
        <v>283.39999999999998</v>
      </c>
      <c r="H231" s="2">
        <v>3250</v>
      </c>
      <c r="I231" s="2">
        <v>19539.400000000001</v>
      </c>
      <c r="J231" s="2">
        <v>2751.36</v>
      </c>
      <c r="K231" s="2">
        <v>1645.16</v>
      </c>
      <c r="L231" s="2">
        <v>549.38000000000102</v>
      </c>
      <c r="M231" s="2">
        <v>4945.9000000000015</v>
      </c>
      <c r="N231" s="2">
        <v>14593.5</v>
      </c>
      <c r="O231" s="2"/>
      <c r="P231" s="2"/>
    </row>
    <row r="232" spans="1:16" x14ac:dyDescent="0.2">
      <c r="A232" s="4" t="s">
        <v>422</v>
      </c>
      <c r="B232" s="28" t="s">
        <v>423</v>
      </c>
      <c r="C232" s="13">
        <v>14306</v>
      </c>
      <c r="D232" s="2">
        <v>0</v>
      </c>
      <c r="E232" s="2">
        <v>1016</v>
      </c>
      <c r="F232" s="2">
        <v>684</v>
      </c>
      <c r="G232" s="2">
        <v>283.39999999999998</v>
      </c>
      <c r="H232" s="2">
        <v>3250</v>
      </c>
      <c r="I232" s="2">
        <v>19539.400000000001</v>
      </c>
      <c r="J232" s="2">
        <v>2751.36</v>
      </c>
      <c r="K232" s="2">
        <v>1645.16</v>
      </c>
      <c r="L232" s="2">
        <v>8461.380000000001</v>
      </c>
      <c r="M232" s="2">
        <v>12857.900000000001</v>
      </c>
      <c r="N232" s="2">
        <v>6681.5</v>
      </c>
      <c r="O232" s="2"/>
      <c r="P232" s="2"/>
    </row>
    <row r="233" spans="1:16" x14ac:dyDescent="0.2">
      <c r="A233" s="4" t="s">
        <v>424</v>
      </c>
      <c r="B233" s="28" t="s">
        <v>425</v>
      </c>
      <c r="C233" s="13">
        <v>13795</v>
      </c>
      <c r="D233" s="2">
        <v>0</v>
      </c>
      <c r="E233" s="2">
        <v>784</v>
      </c>
      <c r="F233" s="2">
        <v>499</v>
      </c>
      <c r="G233" s="2">
        <v>283.39999999999998</v>
      </c>
      <c r="H233" s="2">
        <v>2437.5</v>
      </c>
      <c r="I233" s="2">
        <v>17798.900000000001</v>
      </c>
      <c r="J233" s="2">
        <v>1880.37</v>
      </c>
      <c r="K233" s="2">
        <v>1315.8</v>
      </c>
      <c r="L233" s="2">
        <v>2633.7300000000014</v>
      </c>
      <c r="M233" s="2">
        <v>5829.9000000000015</v>
      </c>
      <c r="N233" s="2">
        <v>11969</v>
      </c>
      <c r="O233" s="2"/>
      <c r="P233" s="2"/>
    </row>
    <row r="234" spans="1:16" x14ac:dyDescent="0.2">
      <c r="A234" s="4" t="s">
        <v>426</v>
      </c>
      <c r="B234" s="28" t="s">
        <v>427</v>
      </c>
      <c r="C234" s="13">
        <v>14306</v>
      </c>
      <c r="D234" s="2">
        <v>0</v>
      </c>
      <c r="E234" s="2">
        <v>1016</v>
      </c>
      <c r="F234" s="2">
        <v>684</v>
      </c>
      <c r="G234" s="2">
        <v>283.39999999999998</v>
      </c>
      <c r="H234" s="2">
        <v>3250</v>
      </c>
      <c r="I234" s="2">
        <v>19539.400000000001</v>
      </c>
      <c r="J234" s="2">
        <v>2751.36</v>
      </c>
      <c r="K234" s="2">
        <v>1645.16</v>
      </c>
      <c r="L234" s="2">
        <v>5515.380000000001</v>
      </c>
      <c r="M234" s="2">
        <v>9911.9000000000015</v>
      </c>
      <c r="N234" s="2">
        <v>9627.5</v>
      </c>
      <c r="O234" s="2"/>
      <c r="P234" s="2"/>
    </row>
    <row r="235" spans="1:16" x14ac:dyDescent="0.2">
      <c r="A235" s="4" t="s">
        <v>428</v>
      </c>
      <c r="B235" s="28" t="s">
        <v>429</v>
      </c>
      <c r="C235" s="13">
        <v>14306</v>
      </c>
      <c r="D235" s="2">
        <v>0</v>
      </c>
      <c r="E235" s="2">
        <v>1016</v>
      </c>
      <c r="F235" s="2">
        <v>684</v>
      </c>
      <c r="G235" s="2">
        <v>283.39999999999998</v>
      </c>
      <c r="H235" s="2">
        <v>3250</v>
      </c>
      <c r="I235" s="2">
        <v>19539.400000000001</v>
      </c>
      <c r="J235" s="2">
        <v>2751.36</v>
      </c>
      <c r="K235" s="2">
        <v>1645.16</v>
      </c>
      <c r="L235" s="2">
        <v>6337.380000000001</v>
      </c>
      <c r="M235" s="2">
        <v>10733.900000000001</v>
      </c>
      <c r="N235" s="2">
        <v>8805.5</v>
      </c>
      <c r="O235" s="2"/>
      <c r="P235" s="2"/>
    </row>
    <row r="236" spans="1:16" x14ac:dyDescent="0.2">
      <c r="A236" s="4" t="s">
        <v>430</v>
      </c>
      <c r="B236" s="28" t="s">
        <v>431</v>
      </c>
      <c r="C236" s="13">
        <v>14306</v>
      </c>
      <c r="D236" s="2">
        <v>0</v>
      </c>
      <c r="E236" s="2">
        <v>1016</v>
      </c>
      <c r="F236" s="2">
        <v>684</v>
      </c>
      <c r="G236" s="2">
        <v>283.39999999999998</v>
      </c>
      <c r="H236" s="2">
        <v>3250</v>
      </c>
      <c r="I236" s="2">
        <v>19539.400000000001</v>
      </c>
      <c r="J236" s="2">
        <v>2751.36</v>
      </c>
      <c r="K236" s="2">
        <v>1645.16</v>
      </c>
      <c r="L236" s="2">
        <v>6403.880000000001</v>
      </c>
      <c r="M236" s="2">
        <v>10800.400000000001</v>
      </c>
      <c r="N236" s="2">
        <v>8739</v>
      </c>
      <c r="O236" s="2"/>
      <c r="P236" s="2"/>
    </row>
    <row r="237" spans="1:16" x14ac:dyDescent="0.2">
      <c r="A237" s="4" t="s">
        <v>432</v>
      </c>
      <c r="B237" s="28" t="s">
        <v>433</v>
      </c>
      <c r="C237" s="13">
        <v>14937</v>
      </c>
      <c r="D237" s="2">
        <v>200</v>
      </c>
      <c r="E237" s="2">
        <v>788</v>
      </c>
      <c r="F237" s="2">
        <v>468</v>
      </c>
      <c r="G237" s="2">
        <v>283.39999999999998</v>
      </c>
      <c r="H237" s="2">
        <v>3250</v>
      </c>
      <c r="I237" s="2">
        <v>19926.400000000001</v>
      </c>
      <c r="J237" s="2">
        <v>2834.02</v>
      </c>
      <c r="K237" s="2">
        <v>1717.72</v>
      </c>
      <c r="L237" s="2">
        <v>3487.1600000000017</v>
      </c>
      <c r="M237" s="2">
        <v>8038.9000000000015</v>
      </c>
      <c r="N237" s="2">
        <v>11887.5</v>
      </c>
      <c r="O237" s="2"/>
      <c r="P237" s="2"/>
    </row>
    <row r="238" spans="1:16" x14ac:dyDescent="0.2">
      <c r="A238" s="4" t="s">
        <v>21</v>
      </c>
      <c r="B238" s="28" t="s">
        <v>22</v>
      </c>
      <c r="C238" s="13">
        <v>14306</v>
      </c>
      <c r="D238" s="2">
        <v>0</v>
      </c>
      <c r="E238" s="2">
        <v>1016</v>
      </c>
      <c r="F238" s="2">
        <v>684</v>
      </c>
      <c r="G238" s="2">
        <v>283.39999999999998</v>
      </c>
      <c r="H238" s="2">
        <v>3250</v>
      </c>
      <c r="I238" s="2">
        <v>19539.400000000001</v>
      </c>
      <c r="J238" s="2">
        <v>2751.36</v>
      </c>
      <c r="K238" s="2">
        <v>1645.16</v>
      </c>
      <c r="L238" s="2">
        <v>5191.380000000001</v>
      </c>
      <c r="M238" s="2">
        <v>9587.9000000000015</v>
      </c>
      <c r="N238" s="2">
        <v>9951.5</v>
      </c>
      <c r="O238" s="2"/>
      <c r="P238" s="2"/>
    </row>
    <row r="239" spans="1:16" x14ac:dyDescent="0.2">
      <c r="A239" s="4" t="s">
        <v>434</v>
      </c>
      <c r="B239" s="28" t="s">
        <v>435</v>
      </c>
      <c r="C239" s="13">
        <v>14306</v>
      </c>
      <c r="D239" s="2">
        <v>0</v>
      </c>
      <c r="E239" s="2">
        <v>1016</v>
      </c>
      <c r="F239" s="2">
        <v>684</v>
      </c>
      <c r="G239" s="2">
        <v>283.39999999999998</v>
      </c>
      <c r="H239" s="2">
        <v>3250</v>
      </c>
      <c r="I239" s="2">
        <v>19539.400000000001</v>
      </c>
      <c r="J239" s="2">
        <v>2751.36</v>
      </c>
      <c r="K239" s="2">
        <v>1645.16</v>
      </c>
      <c r="L239" s="2">
        <v>1655.880000000001</v>
      </c>
      <c r="M239" s="2">
        <v>6052.4000000000015</v>
      </c>
      <c r="N239" s="2">
        <v>13487</v>
      </c>
      <c r="O239" s="2"/>
      <c r="P239" s="2"/>
    </row>
    <row r="240" spans="1:16" x14ac:dyDescent="0.2">
      <c r="A240" s="4" t="s">
        <v>436</v>
      </c>
      <c r="B240" s="28" t="s">
        <v>437</v>
      </c>
      <c r="C240" s="13">
        <v>14306</v>
      </c>
      <c r="D240" s="2">
        <v>0</v>
      </c>
      <c r="E240" s="2">
        <v>1016</v>
      </c>
      <c r="F240" s="2">
        <v>684</v>
      </c>
      <c r="G240" s="2">
        <v>0</v>
      </c>
      <c r="H240" s="2">
        <v>3675.2</v>
      </c>
      <c r="I240" s="2">
        <v>19681.2</v>
      </c>
      <c r="J240" s="2">
        <v>2736.24</v>
      </c>
      <c r="K240" s="2">
        <v>1645.16</v>
      </c>
      <c r="L240" s="2">
        <v>8786.8000000000011</v>
      </c>
      <c r="M240" s="2">
        <v>13168.2</v>
      </c>
      <c r="N240" s="2">
        <v>6513</v>
      </c>
      <c r="O240" s="2"/>
      <c r="P240" s="2"/>
    </row>
    <row r="241" spans="1:16" x14ac:dyDescent="0.2">
      <c r="A241" s="4" t="s">
        <v>438</v>
      </c>
      <c r="B241" s="28" t="s">
        <v>439</v>
      </c>
      <c r="C241" s="2">
        <v>15983</v>
      </c>
      <c r="D241" s="2">
        <v>400</v>
      </c>
      <c r="E241" s="2">
        <v>938.5</v>
      </c>
      <c r="F241" s="2">
        <v>699</v>
      </c>
      <c r="G241" s="2">
        <v>0</v>
      </c>
      <c r="H241" s="2">
        <v>2437.5</v>
      </c>
      <c r="I241" s="2">
        <v>20458</v>
      </c>
      <c r="J241" s="2">
        <v>2462.5300000000002</v>
      </c>
      <c r="K241" s="2">
        <v>1576.88</v>
      </c>
      <c r="L241" s="2">
        <v>4663.59</v>
      </c>
      <c r="M241" s="2">
        <v>8703</v>
      </c>
      <c r="N241" s="2">
        <v>11755</v>
      </c>
      <c r="O241" s="2"/>
      <c r="P241" s="2"/>
    </row>
    <row r="242" spans="1:16" x14ac:dyDescent="0.2">
      <c r="A242" s="4" t="s">
        <v>440</v>
      </c>
      <c r="B242" s="28" t="s">
        <v>441</v>
      </c>
      <c r="C242" s="13">
        <v>14306</v>
      </c>
      <c r="D242" s="2">
        <v>0</v>
      </c>
      <c r="E242" s="2">
        <v>1016</v>
      </c>
      <c r="F242" s="2">
        <v>684</v>
      </c>
      <c r="G242" s="2">
        <v>0</v>
      </c>
      <c r="H242" s="2">
        <v>3250</v>
      </c>
      <c r="I242" s="2">
        <v>19256</v>
      </c>
      <c r="J242" s="2">
        <v>2690.84</v>
      </c>
      <c r="K242" s="2">
        <v>1645.16</v>
      </c>
      <c r="L242" s="2">
        <v>549.5</v>
      </c>
      <c r="M242" s="2">
        <v>4885.5</v>
      </c>
      <c r="N242" s="2">
        <v>14370.5</v>
      </c>
      <c r="O242" s="2"/>
      <c r="P242" s="2"/>
    </row>
    <row r="243" spans="1:16" x14ac:dyDescent="0.2">
      <c r="A243" s="4" t="s">
        <v>442</v>
      </c>
      <c r="B243" s="28" t="s">
        <v>443</v>
      </c>
      <c r="C243" s="13">
        <v>14306</v>
      </c>
      <c r="D243" s="2">
        <v>0</v>
      </c>
      <c r="E243" s="2">
        <v>1016</v>
      </c>
      <c r="F243" s="2">
        <v>684</v>
      </c>
      <c r="G243" s="2">
        <v>0</v>
      </c>
      <c r="H243" s="2">
        <v>3705.2</v>
      </c>
      <c r="I243" s="2">
        <v>19711.2</v>
      </c>
      <c r="J243" s="2">
        <v>2739.45</v>
      </c>
      <c r="K243" s="2">
        <v>1645.16</v>
      </c>
      <c r="L243" s="2">
        <v>549.59000000000015</v>
      </c>
      <c r="M243" s="2">
        <v>4934.2</v>
      </c>
      <c r="N243" s="2">
        <v>14777</v>
      </c>
      <c r="O243" s="2"/>
      <c r="P243" s="2"/>
    </row>
    <row r="244" spans="1:16" x14ac:dyDescent="0.2">
      <c r="A244" s="4" t="s">
        <v>444</v>
      </c>
      <c r="B244" s="28" t="s">
        <v>445</v>
      </c>
      <c r="C244" s="13">
        <v>14306</v>
      </c>
      <c r="D244" s="2">
        <v>0</v>
      </c>
      <c r="E244" s="2">
        <v>1016</v>
      </c>
      <c r="F244" s="2">
        <v>684</v>
      </c>
      <c r="G244" s="2">
        <v>0</v>
      </c>
      <c r="H244" s="2">
        <v>3250</v>
      </c>
      <c r="I244" s="2">
        <v>19256</v>
      </c>
      <c r="J244" s="2">
        <v>2690.84</v>
      </c>
      <c r="K244" s="2">
        <v>1645.16</v>
      </c>
      <c r="L244" s="2">
        <v>3833.5</v>
      </c>
      <c r="M244" s="2">
        <v>8169.5</v>
      </c>
      <c r="N244" s="2">
        <v>11086.5</v>
      </c>
      <c r="O244" s="2"/>
      <c r="P244" s="2"/>
    </row>
    <row r="245" spans="1:16" x14ac:dyDescent="0.2">
      <c r="A245" s="4" t="s">
        <v>516</v>
      </c>
      <c r="B245" s="28" t="s">
        <v>517</v>
      </c>
      <c r="C245" s="13">
        <v>14306</v>
      </c>
      <c r="D245" s="2">
        <v>0</v>
      </c>
      <c r="E245" s="2">
        <v>1016</v>
      </c>
      <c r="F245" s="2">
        <v>684</v>
      </c>
      <c r="G245" s="2">
        <v>0</v>
      </c>
      <c r="H245" s="2">
        <v>4160.3999999999996</v>
      </c>
      <c r="I245" s="2">
        <v>20166.400000000001</v>
      </c>
      <c r="J245" s="2">
        <v>2795.06</v>
      </c>
      <c r="K245" s="2">
        <v>1645.16</v>
      </c>
      <c r="L245" s="2">
        <v>374.18000000000029</v>
      </c>
      <c r="M245" s="2">
        <v>4814.4000000000005</v>
      </c>
      <c r="N245" s="2">
        <v>15352</v>
      </c>
      <c r="O245" s="2"/>
      <c r="P245" s="2"/>
    </row>
    <row r="246" spans="1:16" x14ac:dyDescent="0.2">
      <c r="A246" s="4" t="s">
        <v>446</v>
      </c>
      <c r="B246" s="28" t="s">
        <v>447</v>
      </c>
      <c r="C246" s="13">
        <v>14306</v>
      </c>
      <c r="D246" s="2">
        <v>0</v>
      </c>
      <c r="E246" s="2">
        <v>1016</v>
      </c>
      <c r="F246" s="2">
        <v>684</v>
      </c>
      <c r="G246" s="2">
        <v>0</v>
      </c>
      <c r="H246" s="2">
        <v>3250</v>
      </c>
      <c r="I246" s="2">
        <v>19256</v>
      </c>
      <c r="J246" s="2">
        <v>2690.84</v>
      </c>
      <c r="K246" s="2">
        <v>1645.16</v>
      </c>
      <c r="L246" s="2">
        <v>1428</v>
      </c>
      <c r="M246" s="2">
        <v>5764</v>
      </c>
      <c r="N246" s="2">
        <v>13492</v>
      </c>
      <c r="O246" s="2"/>
      <c r="P246" s="2"/>
    </row>
    <row r="247" spans="1:16" x14ac:dyDescent="0.2">
      <c r="A247" s="4" t="s">
        <v>448</v>
      </c>
      <c r="B247" s="28" t="s">
        <v>449</v>
      </c>
      <c r="C247" s="13">
        <v>11929</v>
      </c>
      <c r="D247" s="2">
        <v>0</v>
      </c>
      <c r="E247" s="2">
        <v>737</v>
      </c>
      <c r="F247" s="2">
        <v>455</v>
      </c>
      <c r="G247" s="2">
        <v>0</v>
      </c>
      <c r="H247" s="2">
        <v>3250</v>
      </c>
      <c r="I247" s="2">
        <v>16371</v>
      </c>
      <c r="J247" s="2">
        <v>2076.0700000000002</v>
      </c>
      <c r="K247" s="2">
        <v>1371.82</v>
      </c>
      <c r="L247" s="2">
        <v>373.61000000000058</v>
      </c>
      <c r="M247" s="2">
        <v>3821.5000000000009</v>
      </c>
      <c r="N247" s="2">
        <v>12549.5</v>
      </c>
      <c r="O247" s="2"/>
      <c r="P247" s="2"/>
    </row>
    <row r="248" spans="1:16" x14ac:dyDescent="0.2">
      <c r="A248" s="4" t="s">
        <v>450</v>
      </c>
      <c r="B248" s="28" t="s">
        <v>451</v>
      </c>
      <c r="C248" s="13">
        <v>14306</v>
      </c>
      <c r="D248" s="2">
        <v>0</v>
      </c>
      <c r="E248" s="2">
        <v>1016</v>
      </c>
      <c r="F248" s="2">
        <v>684</v>
      </c>
      <c r="G248" s="2">
        <v>0</v>
      </c>
      <c r="H248" s="2">
        <v>3250</v>
      </c>
      <c r="I248" s="2">
        <v>19256</v>
      </c>
      <c r="J248" s="2">
        <v>2690.84</v>
      </c>
      <c r="K248" s="2">
        <v>1645.16</v>
      </c>
      <c r="L248" s="2">
        <v>374</v>
      </c>
      <c r="M248" s="2">
        <v>4710</v>
      </c>
      <c r="N248" s="2">
        <v>14546</v>
      </c>
      <c r="O248" s="2"/>
      <c r="P248" s="2"/>
    </row>
    <row r="249" spans="1:16" x14ac:dyDescent="0.2">
      <c r="A249" s="4" t="s">
        <v>452</v>
      </c>
      <c r="B249" s="28" t="s">
        <v>453</v>
      </c>
      <c r="C249" s="13">
        <v>14306</v>
      </c>
      <c r="D249" s="2">
        <v>0</v>
      </c>
      <c r="E249" s="2">
        <v>1016</v>
      </c>
      <c r="F249" s="2">
        <v>684</v>
      </c>
      <c r="G249" s="2">
        <v>0</v>
      </c>
      <c r="H249" s="2">
        <v>3250</v>
      </c>
      <c r="I249" s="2">
        <v>19256</v>
      </c>
      <c r="J249" s="2">
        <v>2690.84</v>
      </c>
      <c r="K249" s="2">
        <v>1645.16</v>
      </c>
      <c r="L249" s="2">
        <v>2060</v>
      </c>
      <c r="M249" s="2">
        <v>6396</v>
      </c>
      <c r="N249" s="2">
        <v>12860</v>
      </c>
      <c r="O249" s="2"/>
      <c r="P249" s="2"/>
    </row>
    <row r="250" spans="1:16" x14ac:dyDescent="0.2">
      <c r="A250" s="4" t="s">
        <v>454</v>
      </c>
      <c r="B250" s="28" t="s">
        <v>455</v>
      </c>
      <c r="C250" s="13">
        <v>14306</v>
      </c>
      <c r="D250" s="2">
        <v>0</v>
      </c>
      <c r="E250" s="2">
        <v>1016</v>
      </c>
      <c r="F250" s="2">
        <v>684</v>
      </c>
      <c r="G250" s="2">
        <v>0</v>
      </c>
      <c r="H250" s="2">
        <v>3250</v>
      </c>
      <c r="I250" s="2">
        <v>19256</v>
      </c>
      <c r="J250" s="2">
        <v>2690.84</v>
      </c>
      <c r="K250" s="2">
        <v>1645.16</v>
      </c>
      <c r="L250" s="2">
        <v>2326</v>
      </c>
      <c r="M250" s="2">
        <v>6662</v>
      </c>
      <c r="N250" s="2">
        <v>12594</v>
      </c>
      <c r="O250" s="2"/>
      <c r="P250" s="2"/>
    </row>
    <row r="251" spans="1:16" x14ac:dyDescent="0.2">
      <c r="A251" s="4" t="s">
        <v>456</v>
      </c>
      <c r="B251" s="28" t="s">
        <v>457</v>
      </c>
      <c r="C251" s="13">
        <v>14306</v>
      </c>
      <c r="D251" s="2">
        <v>0</v>
      </c>
      <c r="E251" s="2">
        <v>1016</v>
      </c>
      <c r="F251" s="2">
        <v>684</v>
      </c>
      <c r="G251" s="2">
        <v>0</v>
      </c>
      <c r="H251" s="2">
        <v>3250</v>
      </c>
      <c r="I251" s="2">
        <v>19256</v>
      </c>
      <c r="J251" s="2">
        <v>2690.84</v>
      </c>
      <c r="K251" s="2">
        <v>1645.16</v>
      </c>
      <c r="L251" s="2">
        <v>2326</v>
      </c>
      <c r="M251" s="2">
        <v>6662</v>
      </c>
      <c r="N251" s="2">
        <v>12594</v>
      </c>
      <c r="O251" s="2"/>
      <c r="P251" s="2"/>
    </row>
    <row r="252" spans="1:16" x14ac:dyDescent="0.2">
      <c r="A252" s="4" t="s">
        <v>458</v>
      </c>
      <c r="B252" s="28" t="s">
        <v>459</v>
      </c>
      <c r="C252" s="13">
        <v>14306</v>
      </c>
      <c r="D252" s="2">
        <v>0</v>
      </c>
      <c r="E252" s="2">
        <v>1016</v>
      </c>
      <c r="F252" s="2">
        <v>685.1</v>
      </c>
      <c r="G252" s="2">
        <v>0</v>
      </c>
      <c r="H252" s="2">
        <v>3250</v>
      </c>
      <c r="I252" s="2">
        <v>19257.099999999999</v>
      </c>
      <c r="J252" s="2">
        <v>2691.08</v>
      </c>
      <c r="K252" s="2">
        <v>1645.16</v>
      </c>
      <c r="L252" s="2">
        <v>373.85999999999876</v>
      </c>
      <c r="M252" s="2">
        <v>4710.0999999999985</v>
      </c>
      <c r="N252" s="2">
        <v>14547</v>
      </c>
      <c r="O252" s="2"/>
      <c r="P252" s="2"/>
    </row>
    <row r="253" spans="1:16" x14ac:dyDescent="0.2">
      <c r="A253" s="4" t="s">
        <v>460</v>
      </c>
      <c r="B253" s="28" t="s">
        <v>461</v>
      </c>
      <c r="C253" s="13">
        <v>14306</v>
      </c>
      <c r="D253" s="2">
        <v>0</v>
      </c>
      <c r="E253" s="2">
        <v>1016</v>
      </c>
      <c r="F253" s="2">
        <v>685.1</v>
      </c>
      <c r="G253" s="2">
        <v>0</v>
      </c>
      <c r="H253" s="2">
        <v>3675.2</v>
      </c>
      <c r="I253" s="2">
        <v>19682.3</v>
      </c>
      <c r="J253" s="2">
        <v>2736.48</v>
      </c>
      <c r="K253" s="2">
        <v>1645.16</v>
      </c>
      <c r="L253" s="2">
        <v>374.15999999999985</v>
      </c>
      <c r="M253" s="2">
        <v>4755.8</v>
      </c>
      <c r="N253" s="2">
        <v>14926.5</v>
      </c>
      <c r="O253" s="2"/>
      <c r="P253" s="2"/>
    </row>
    <row r="254" spans="1:16" x14ac:dyDescent="0.2">
      <c r="A254" s="4" t="s">
        <v>536</v>
      </c>
      <c r="B254" s="28" t="s">
        <v>537</v>
      </c>
      <c r="C254" s="13">
        <v>14306</v>
      </c>
      <c r="D254" s="2">
        <v>0</v>
      </c>
      <c r="E254" s="2">
        <v>1016</v>
      </c>
      <c r="F254" s="2">
        <v>684</v>
      </c>
      <c r="G254" s="2">
        <v>0</v>
      </c>
      <c r="H254" s="2">
        <v>3250</v>
      </c>
      <c r="I254" s="2">
        <v>19256</v>
      </c>
      <c r="J254" s="2">
        <v>2690.84</v>
      </c>
      <c r="K254" s="2">
        <v>1645.16</v>
      </c>
      <c r="L254" s="2">
        <v>374</v>
      </c>
      <c r="M254" s="2">
        <v>4710</v>
      </c>
      <c r="N254" s="2">
        <v>14546</v>
      </c>
      <c r="O254" s="2"/>
      <c r="P254" s="2"/>
    </row>
    <row r="255" spans="1:16" x14ac:dyDescent="0.2">
      <c r="A255" s="4" t="s">
        <v>462</v>
      </c>
      <c r="B255" s="28" t="s">
        <v>463</v>
      </c>
      <c r="C255" s="13">
        <v>14306</v>
      </c>
      <c r="D255" s="2">
        <v>0</v>
      </c>
      <c r="E255" s="2">
        <v>1016</v>
      </c>
      <c r="F255" s="2">
        <v>638.4</v>
      </c>
      <c r="G255" s="2">
        <v>0</v>
      </c>
      <c r="H255" s="2">
        <v>3250</v>
      </c>
      <c r="I255" s="2">
        <v>19210.400000000001</v>
      </c>
      <c r="J255" s="2">
        <v>2681.1</v>
      </c>
      <c r="K255" s="2">
        <v>1645.16</v>
      </c>
      <c r="L255" s="2">
        <v>374.14000000000124</v>
      </c>
      <c r="M255" s="2">
        <v>4700.4000000000015</v>
      </c>
      <c r="N255" s="2">
        <v>14510</v>
      </c>
      <c r="O255" s="2"/>
      <c r="P255" s="2"/>
    </row>
    <row r="256" spans="1:16" x14ac:dyDescent="0.2">
      <c r="A256" s="4" t="s">
        <v>518</v>
      </c>
      <c r="B256" s="28" t="s">
        <v>519</v>
      </c>
      <c r="C256" s="13">
        <v>14306</v>
      </c>
      <c r="D256" s="2">
        <v>0</v>
      </c>
      <c r="E256" s="2">
        <v>1016</v>
      </c>
      <c r="F256" s="2">
        <v>638.4</v>
      </c>
      <c r="G256" s="2">
        <v>0</v>
      </c>
      <c r="H256" s="2">
        <v>3250</v>
      </c>
      <c r="I256" s="2">
        <v>19210.400000000001</v>
      </c>
      <c r="J256" s="2">
        <v>2681.1</v>
      </c>
      <c r="K256" s="2">
        <v>1645.16</v>
      </c>
      <c r="L256" s="2">
        <v>373.64000000000124</v>
      </c>
      <c r="M256" s="2">
        <v>4699.9000000000015</v>
      </c>
      <c r="N256" s="2">
        <v>14510.5</v>
      </c>
      <c r="O256" s="2"/>
      <c r="P256" s="2"/>
    </row>
    <row r="257" spans="1:16" x14ac:dyDescent="0.2">
      <c r="A257" s="4" t="s">
        <v>464</v>
      </c>
      <c r="B257" s="28" t="s">
        <v>465</v>
      </c>
      <c r="C257" s="13">
        <v>14306</v>
      </c>
      <c r="D257" s="2">
        <v>0</v>
      </c>
      <c r="E257" s="2">
        <v>1016</v>
      </c>
      <c r="F257" s="2">
        <v>638.4</v>
      </c>
      <c r="G257" s="2">
        <v>0</v>
      </c>
      <c r="H257" s="2">
        <v>3250</v>
      </c>
      <c r="I257" s="2">
        <v>19210.400000000001</v>
      </c>
      <c r="J257" s="2">
        <v>2681.1</v>
      </c>
      <c r="K257" s="2">
        <v>1645.16</v>
      </c>
      <c r="L257" s="2">
        <v>6155.6400000000012</v>
      </c>
      <c r="M257" s="2">
        <v>10481.900000000001</v>
      </c>
      <c r="N257" s="2">
        <v>8728.5</v>
      </c>
      <c r="O257" s="2"/>
      <c r="P257" s="2"/>
    </row>
    <row r="258" spans="1:16" x14ac:dyDescent="0.2">
      <c r="A258" s="4" t="s">
        <v>466</v>
      </c>
      <c r="B258" s="28" t="s">
        <v>467</v>
      </c>
      <c r="C258" s="13">
        <v>14306</v>
      </c>
      <c r="D258" s="2">
        <v>0</v>
      </c>
      <c r="E258" s="2">
        <v>1016</v>
      </c>
      <c r="F258" s="2">
        <v>684</v>
      </c>
      <c r="G258" s="2">
        <v>0</v>
      </c>
      <c r="H258" s="2">
        <v>3250</v>
      </c>
      <c r="I258" s="2">
        <v>19256</v>
      </c>
      <c r="J258" s="2">
        <v>2688.5</v>
      </c>
      <c r="K258" s="2">
        <v>1645.17</v>
      </c>
      <c r="L258" s="2">
        <v>384.82999999999993</v>
      </c>
      <c r="M258" s="2">
        <v>4718.5</v>
      </c>
      <c r="N258" s="2">
        <v>14537.5</v>
      </c>
      <c r="O258" s="2"/>
      <c r="P258" s="2"/>
    </row>
    <row r="259" spans="1:16" x14ac:dyDescent="0.2">
      <c r="A259" s="4" t="s">
        <v>136</v>
      </c>
      <c r="B259" s="28" t="s">
        <v>137</v>
      </c>
      <c r="C259" s="13">
        <v>14306</v>
      </c>
      <c r="D259" s="2">
        <v>0</v>
      </c>
      <c r="E259" s="2">
        <v>1016</v>
      </c>
      <c r="F259" s="2">
        <v>684</v>
      </c>
      <c r="G259" s="2">
        <v>0</v>
      </c>
      <c r="H259" s="2">
        <v>3159</v>
      </c>
      <c r="I259" s="2">
        <v>19165</v>
      </c>
      <c r="J259" s="2">
        <v>2671.4</v>
      </c>
      <c r="K259" s="2">
        <v>1645.16</v>
      </c>
      <c r="L259" s="2">
        <v>363.93999999999869</v>
      </c>
      <c r="M259" s="2">
        <v>4680.4999999999991</v>
      </c>
      <c r="N259" s="2">
        <v>14484.5</v>
      </c>
      <c r="O259" s="2"/>
      <c r="P259" s="2"/>
    </row>
    <row r="260" spans="1:16" x14ac:dyDescent="0.2">
      <c r="A260" s="4" t="s">
        <v>468</v>
      </c>
      <c r="B260" s="28" t="s">
        <v>469</v>
      </c>
      <c r="C260" s="13">
        <v>14306</v>
      </c>
      <c r="D260" s="2">
        <v>0</v>
      </c>
      <c r="E260" s="2">
        <v>1016</v>
      </c>
      <c r="F260" s="2">
        <v>684</v>
      </c>
      <c r="G260" s="2">
        <v>0</v>
      </c>
      <c r="H260" s="2">
        <v>3371.6</v>
      </c>
      <c r="I260" s="2">
        <v>19377.599999999999</v>
      </c>
      <c r="J260" s="2">
        <v>2670.76</v>
      </c>
      <c r="K260" s="2">
        <v>1645.17</v>
      </c>
      <c r="L260" s="2">
        <v>472.66999999999825</v>
      </c>
      <c r="M260" s="2">
        <v>4788.5999999999985</v>
      </c>
      <c r="N260" s="2">
        <v>14589</v>
      </c>
      <c r="O260" s="2"/>
      <c r="P260" s="2"/>
    </row>
    <row r="261" spans="1:16" x14ac:dyDescent="0.2">
      <c r="A261" s="4" t="s">
        <v>470</v>
      </c>
      <c r="B261" s="28" t="s">
        <v>471</v>
      </c>
      <c r="C261" s="13">
        <v>14306</v>
      </c>
      <c r="D261" s="2">
        <v>0</v>
      </c>
      <c r="E261" s="2">
        <v>1016</v>
      </c>
      <c r="F261" s="2">
        <v>684</v>
      </c>
      <c r="G261" s="2">
        <v>0</v>
      </c>
      <c r="H261" s="2">
        <v>2600</v>
      </c>
      <c r="I261" s="2">
        <v>18606</v>
      </c>
      <c r="J261" s="2">
        <v>2552</v>
      </c>
      <c r="K261" s="2">
        <v>1645.16</v>
      </c>
      <c r="L261" s="2">
        <v>298.84000000000015</v>
      </c>
      <c r="M261" s="2">
        <v>4496</v>
      </c>
      <c r="N261" s="2">
        <v>14110</v>
      </c>
      <c r="O261" s="2"/>
      <c r="P261" s="2"/>
    </row>
    <row r="262" spans="1:16" x14ac:dyDescent="0.2">
      <c r="A262" s="4" t="s">
        <v>472</v>
      </c>
      <c r="B262" s="28" t="s">
        <v>473</v>
      </c>
      <c r="C262" s="13">
        <v>14306</v>
      </c>
      <c r="D262" s="2">
        <v>0</v>
      </c>
      <c r="E262" s="2">
        <v>1016</v>
      </c>
      <c r="F262" s="2">
        <v>684</v>
      </c>
      <c r="G262" s="2">
        <v>0</v>
      </c>
      <c r="H262" s="2">
        <v>2600</v>
      </c>
      <c r="I262" s="2">
        <v>18606</v>
      </c>
      <c r="J262" s="2">
        <v>2540.33</v>
      </c>
      <c r="K262" s="2">
        <v>1645.16</v>
      </c>
      <c r="L262" s="2">
        <v>353.51000000000022</v>
      </c>
      <c r="M262" s="2">
        <v>4539</v>
      </c>
      <c r="N262" s="2">
        <v>14067</v>
      </c>
      <c r="O262" s="2"/>
      <c r="P262" s="2"/>
    </row>
    <row r="263" spans="1:16" x14ac:dyDescent="0.2">
      <c r="A263" s="4" t="s">
        <v>474</v>
      </c>
      <c r="B263" s="28" t="s">
        <v>475</v>
      </c>
      <c r="C263" s="2">
        <v>11929</v>
      </c>
      <c r="D263" s="2">
        <v>200</v>
      </c>
      <c r="E263" s="2">
        <v>737</v>
      </c>
      <c r="F263" s="2">
        <v>382.5</v>
      </c>
      <c r="G263" s="2">
        <v>0</v>
      </c>
      <c r="H263" s="2">
        <v>1605.2</v>
      </c>
      <c r="I263" s="2">
        <v>14853.7</v>
      </c>
      <c r="J263" s="2">
        <v>1480.51</v>
      </c>
      <c r="K263" s="2">
        <v>1371.83</v>
      </c>
      <c r="L263" s="2">
        <v>582.36000000000058</v>
      </c>
      <c r="M263" s="2">
        <v>3434.7000000000007</v>
      </c>
      <c r="N263" s="2">
        <v>11419</v>
      </c>
      <c r="O263" s="2"/>
      <c r="P263" s="2"/>
    </row>
    <row r="264" spans="1:16" x14ac:dyDescent="0.2">
      <c r="A264" s="4" t="s">
        <v>476</v>
      </c>
      <c r="B264" s="28" t="s">
        <v>477</v>
      </c>
      <c r="C264" s="2">
        <v>13775</v>
      </c>
      <c r="D264" s="2">
        <v>0</v>
      </c>
      <c r="E264" s="2">
        <v>407.5</v>
      </c>
      <c r="F264" s="2">
        <v>358</v>
      </c>
      <c r="G264" s="2">
        <v>0</v>
      </c>
      <c r="H264" s="2">
        <v>0</v>
      </c>
      <c r="I264" s="2">
        <v>14540.5</v>
      </c>
      <c r="J264" s="2">
        <v>923.59</v>
      </c>
      <c r="K264" s="2">
        <v>792.07</v>
      </c>
      <c r="L264" s="2">
        <v>6887.34</v>
      </c>
      <c r="M264" s="2">
        <v>8603</v>
      </c>
      <c r="N264" s="2">
        <v>5937.5</v>
      </c>
      <c r="O264" s="2"/>
      <c r="P264" s="2"/>
    </row>
    <row r="265" spans="1:16" x14ac:dyDescent="0.2">
      <c r="A265" s="4" t="s">
        <v>478</v>
      </c>
      <c r="B265" s="28" t="s">
        <v>479</v>
      </c>
      <c r="C265" s="2">
        <v>14306</v>
      </c>
      <c r="D265" s="2">
        <v>0</v>
      </c>
      <c r="E265" s="2">
        <v>457.5</v>
      </c>
      <c r="F265" s="2">
        <v>418</v>
      </c>
      <c r="G265" s="2">
        <v>0</v>
      </c>
      <c r="H265" s="2">
        <v>0</v>
      </c>
      <c r="I265" s="2">
        <v>15181.5</v>
      </c>
      <c r="J265" s="2">
        <v>1003.8</v>
      </c>
      <c r="K265" s="2">
        <v>822.6</v>
      </c>
      <c r="L265" s="2">
        <v>7153.1</v>
      </c>
      <c r="M265" s="2">
        <v>8979.5</v>
      </c>
      <c r="N265" s="2">
        <v>6202</v>
      </c>
      <c r="O265" s="2"/>
      <c r="P265" s="2"/>
    </row>
    <row r="266" spans="1:16" s="26" customFormat="1" x14ac:dyDescent="0.2">
      <c r="A266" s="11"/>
      <c r="B266" s="29"/>
      <c r="C266" s="26" t="s">
        <v>39</v>
      </c>
      <c r="D266" s="26" t="s">
        <v>39</v>
      </c>
      <c r="E266" s="26" t="s">
        <v>39</v>
      </c>
      <c r="F266" s="26" t="s">
        <v>39</v>
      </c>
      <c r="G266" s="26" t="s">
        <v>39</v>
      </c>
      <c r="H266" s="26" t="s">
        <v>39</v>
      </c>
      <c r="I266" s="26" t="s">
        <v>39</v>
      </c>
      <c r="J266" s="26" t="s">
        <v>39</v>
      </c>
      <c r="K266" s="26" t="s">
        <v>39</v>
      </c>
      <c r="L266" s="26" t="s">
        <v>39</v>
      </c>
      <c r="M266" s="26" t="s">
        <v>39</v>
      </c>
      <c r="N266" s="26" t="s">
        <v>39</v>
      </c>
      <c r="O266" s="2"/>
      <c r="P266" s="2"/>
    </row>
    <row r="267" spans="1:16" x14ac:dyDescent="0.2">
      <c r="B267" s="28"/>
      <c r="O267" s="2"/>
      <c r="P267" s="2"/>
    </row>
    <row r="268" spans="1:16" x14ac:dyDescent="0.2">
      <c r="A268" s="10" t="s">
        <v>490</v>
      </c>
      <c r="B268" s="28"/>
      <c r="O268" s="2"/>
      <c r="P268" s="2"/>
    </row>
    <row r="269" spans="1:16" x14ac:dyDescent="0.2">
      <c r="A269" s="4" t="s">
        <v>491</v>
      </c>
      <c r="B269" s="28" t="s">
        <v>492</v>
      </c>
      <c r="C269" s="2">
        <v>29714</v>
      </c>
      <c r="D269" s="2">
        <v>0</v>
      </c>
      <c r="E269" s="2">
        <v>1074.48</v>
      </c>
      <c r="F269" s="2">
        <v>723.8</v>
      </c>
      <c r="G269" s="2">
        <v>0</v>
      </c>
      <c r="H269" s="2">
        <v>0</v>
      </c>
      <c r="I269" s="2">
        <v>31512.28</v>
      </c>
      <c r="J269" s="2">
        <v>5414.16</v>
      </c>
      <c r="K269" s="2">
        <v>3417.08</v>
      </c>
      <c r="L269" s="2">
        <v>0.54</v>
      </c>
      <c r="M269" s="2">
        <v>8831.7800000000007</v>
      </c>
      <c r="N269" s="2">
        <v>22680.5</v>
      </c>
      <c r="O269" s="2"/>
      <c r="P269" s="2"/>
    </row>
    <row r="270" spans="1:16" s="26" customFormat="1" x14ac:dyDescent="0.2">
      <c r="A270" s="11"/>
      <c r="B270" s="29"/>
      <c r="C270" s="26" t="s">
        <v>39</v>
      </c>
      <c r="D270" s="26" t="s">
        <v>39</v>
      </c>
      <c r="E270" s="26" t="s">
        <v>39</v>
      </c>
      <c r="F270" s="26" t="s">
        <v>39</v>
      </c>
      <c r="G270" s="26" t="s">
        <v>39</v>
      </c>
      <c r="H270" s="26" t="s">
        <v>39</v>
      </c>
      <c r="I270" s="26" t="s">
        <v>39</v>
      </c>
      <c r="J270" s="26" t="s">
        <v>39</v>
      </c>
      <c r="K270" s="26" t="s">
        <v>39</v>
      </c>
      <c r="L270" s="26" t="s">
        <v>39</v>
      </c>
      <c r="M270" s="26" t="s">
        <v>39</v>
      </c>
      <c r="N270" s="26" t="s">
        <v>39</v>
      </c>
    </row>
    <row r="271" spans="1:16" x14ac:dyDescent="0.2">
      <c r="B271" s="28"/>
    </row>
    <row r="272" spans="1:16" s="26" customFormat="1" x14ac:dyDescent="0.2">
      <c r="A272" s="14"/>
      <c r="C272" s="26" t="s">
        <v>493</v>
      </c>
      <c r="D272" s="26" t="s">
        <v>493</v>
      </c>
      <c r="E272" s="26" t="s">
        <v>493</v>
      </c>
      <c r="F272" s="26" t="s">
        <v>493</v>
      </c>
      <c r="G272" s="26" t="s">
        <v>493</v>
      </c>
      <c r="H272" s="26" t="s">
        <v>493</v>
      </c>
      <c r="I272" s="26" t="s">
        <v>493</v>
      </c>
      <c r="J272" s="26" t="s">
        <v>493</v>
      </c>
      <c r="K272" s="26" t="s">
        <v>493</v>
      </c>
      <c r="L272" s="26" t="s">
        <v>493</v>
      </c>
      <c r="M272" s="26" t="s">
        <v>493</v>
      </c>
      <c r="N272" s="26" t="s">
        <v>493</v>
      </c>
    </row>
    <row r="274" spans="1:14" x14ac:dyDescent="0.2">
      <c r="C274" s="20" t="s">
        <v>0</v>
      </c>
      <c r="D274" s="20" t="s">
        <v>0</v>
      </c>
      <c r="E274" s="20" t="s">
        <v>0</v>
      </c>
      <c r="F274" s="20" t="s">
        <v>0</v>
      </c>
      <c r="G274" s="20" t="s">
        <v>0</v>
      </c>
      <c r="H274" s="20" t="s">
        <v>0</v>
      </c>
      <c r="I274" s="20" t="s">
        <v>0</v>
      </c>
      <c r="J274" s="20" t="s">
        <v>0</v>
      </c>
      <c r="K274" s="20" t="s">
        <v>0</v>
      </c>
      <c r="L274" s="20" t="s">
        <v>0</v>
      </c>
      <c r="M274" s="20" t="s">
        <v>0</v>
      </c>
      <c r="N274" s="20" t="s">
        <v>0</v>
      </c>
    </row>
    <row r="275" spans="1:14" x14ac:dyDescent="0.2">
      <c r="A275" s="4" t="s">
        <v>0</v>
      </c>
      <c r="B275" s="20" t="s">
        <v>0</v>
      </c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</row>
  </sheetData>
  <mergeCells count="4">
    <mergeCell ref="B1:C1"/>
    <mergeCell ref="B2:H2"/>
    <mergeCell ref="B3:H3"/>
    <mergeCell ref="B4:H4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B0E8C36-B8BF-4CA0-98AE-A76D29DCC091}">
            <xm:f>NOT(ISERROR(SEARCH("-",L1)))</xm:f>
            <xm:f>"-"</xm:f>
            <x14:dxf>
              <font>
                <color rgb="FF9C0006"/>
              </font>
            </x14:dxf>
          </x14:cfRule>
          <xm:sqref>L1:L1048576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5"/>
  <sheetViews>
    <sheetView workbookViewId="0"/>
  </sheetViews>
  <sheetFormatPr baseColWidth="10" defaultRowHeight="11.25" x14ac:dyDescent="0.2"/>
  <cols>
    <col min="1" max="1" width="8" style="4" customWidth="1"/>
    <col min="2" max="2" width="28.140625" style="2" customWidth="1"/>
    <col min="3" max="14" width="15" style="2" bestFit="1" customWidth="1"/>
    <col min="15" max="16384" width="11.42578125" style="2"/>
  </cols>
  <sheetData>
    <row r="1" spans="1:14" ht="18" customHeight="1" x14ac:dyDescent="0.25">
      <c r="A1" s="1"/>
      <c r="B1" s="42" t="s">
        <v>0</v>
      </c>
      <c r="C1" s="37"/>
    </row>
    <row r="2" spans="1:14" ht="24.95" customHeight="1" x14ac:dyDescent="0.2">
      <c r="A2" s="3"/>
      <c r="B2" s="43" t="s">
        <v>1</v>
      </c>
      <c r="C2" s="43"/>
      <c r="D2" s="43"/>
      <c r="E2" s="43"/>
      <c r="F2" s="43"/>
      <c r="G2" s="43"/>
      <c r="H2" s="43"/>
    </row>
    <row r="3" spans="1:14" ht="15.75" x14ac:dyDescent="0.25">
      <c r="B3" s="44" t="s">
        <v>530</v>
      </c>
      <c r="C3" s="44"/>
      <c r="D3" s="44"/>
      <c r="E3" s="44"/>
      <c r="F3" s="44"/>
      <c r="G3" s="44"/>
      <c r="H3" s="44"/>
    </row>
    <row r="4" spans="1:14" ht="15" customHeight="1" x14ac:dyDescent="0.2">
      <c r="B4" s="45" t="s">
        <v>531</v>
      </c>
      <c r="C4" s="45"/>
      <c r="D4" s="45"/>
      <c r="E4" s="45"/>
      <c r="F4" s="45"/>
      <c r="G4" s="45"/>
      <c r="H4" s="45"/>
    </row>
    <row r="6" spans="1:14" s="9" customFormat="1" ht="23.25" thickBo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  <c r="I6" s="7" t="s">
        <v>12</v>
      </c>
      <c r="J6" s="6" t="s">
        <v>13</v>
      </c>
      <c r="K6" s="6" t="s">
        <v>14</v>
      </c>
      <c r="L6" s="7" t="s">
        <v>15</v>
      </c>
      <c r="M6" s="7" t="s">
        <v>16</v>
      </c>
      <c r="N6" s="8" t="s">
        <v>17</v>
      </c>
    </row>
    <row r="7" spans="1:14" ht="12" thickTop="1" x14ac:dyDescent="0.2"/>
    <row r="9" spans="1:14" x14ac:dyDescent="0.2">
      <c r="A9" s="10" t="s">
        <v>18</v>
      </c>
    </row>
    <row r="10" spans="1:14" x14ac:dyDescent="0.2">
      <c r="A10" s="4" t="s">
        <v>532</v>
      </c>
      <c r="B10" s="17" t="s">
        <v>533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80675.320000000007</v>
      </c>
      <c r="I10" s="2">
        <v>80675.320000000007</v>
      </c>
      <c r="J10" s="2">
        <v>1204.9100000000001</v>
      </c>
      <c r="K10" s="2">
        <v>0</v>
      </c>
      <c r="L10" s="2">
        <v>-0.09</v>
      </c>
      <c r="M10" s="2">
        <v>1204.8200000000002</v>
      </c>
      <c r="N10" s="2">
        <v>79470.5</v>
      </c>
    </row>
    <row r="11" spans="1:14" x14ac:dyDescent="0.2">
      <c r="A11" s="4" t="s">
        <v>19</v>
      </c>
      <c r="B11" s="2" t="s">
        <v>20</v>
      </c>
      <c r="C11" s="2">
        <v>11988</v>
      </c>
      <c r="D11" s="2">
        <v>0</v>
      </c>
      <c r="E11" s="2">
        <v>820</v>
      </c>
      <c r="F11" s="2">
        <v>0</v>
      </c>
      <c r="G11" s="2">
        <v>283.39999999999998</v>
      </c>
      <c r="H11" s="2">
        <v>0</v>
      </c>
      <c r="I11" s="2">
        <v>13091.4</v>
      </c>
      <c r="J11" s="2">
        <v>1377.94</v>
      </c>
      <c r="K11" s="2">
        <v>1378.55</v>
      </c>
      <c r="L11" s="2">
        <v>0.20999999999912689</v>
      </c>
      <c r="M11" s="2">
        <v>2756.6999999999989</v>
      </c>
      <c r="N11" s="2">
        <v>10334.5</v>
      </c>
    </row>
    <row r="12" spans="1:14" x14ac:dyDescent="0.2">
      <c r="A12" s="4" t="s">
        <v>23</v>
      </c>
      <c r="B12" s="2" t="s">
        <v>24</v>
      </c>
      <c r="C12" s="2">
        <v>12248</v>
      </c>
      <c r="D12" s="2">
        <v>0</v>
      </c>
      <c r="E12" s="2">
        <v>825</v>
      </c>
      <c r="F12" s="2">
        <v>517</v>
      </c>
      <c r="G12" s="2">
        <v>0</v>
      </c>
      <c r="H12" s="2">
        <v>0</v>
      </c>
      <c r="I12" s="2">
        <v>13590</v>
      </c>
      <c r="J12" s="2">
        <v>1341.61</v>
      </c>
      <c r="K12" s="2">
        <v>1333.97</v>
      </c>
      <c r="L12" s="2">
        <v>1351.92</v>
      </c>
      <c r="M12" s="2">
        <v>4027.5</v>
      </c>
      <c r="N12" s="2">
        <v>9562.5</v>
      </c>
    </row>
    <row r="13" spans="1:14" x14ac:dyDescent="0.2">
      <c r="A13" s="4" t="s">
        <v>502</v>
      </c>
      <c r="B13" s="2" t="s">
        <v>503</v>
      </c>
      <c r="C13" s="2">
        <v>11988</v>
      </c>
      <c r="D13" s="2">
        <v>0</v>
      </c>
      <c r="E13" s="2">
        <v>820</v>
      </c>
      <c r="F13" s="2">
        <v>510</v>
      </c>
      <c r="G13" s="2">
        <v>0</v>
      </c>
      <c r="H13" s="2">
        <v>0</v>
      </c>
      <c r="I13" s="2">
        <v>13318</v>
      </c>
      <c r="J13" s="2">
        <v>1422.08</v>
      </c>
      <c r="K13" s="2">
        <v>1378.38</v>
      </c>
      <c r="L13" s="2">
        <v>1591.5400000000009</v>
      </c>
      <c r="M13" s="2">
        <v>4392.0000000000009</v>
      </c>
      <c r="N13" s="2">
        <v>8926</v>
      </c>
    </row>
    <row r="14" spans="1:14" x14ac:dyDescent="0.2">
      <c r="A14" s="4" t="s">
        <v>25</v>
      </c>
      <c r="B14" s="2" t="s">
        <v>26</v>
      </c>
      <c r="C14" s="2">
        <v>11988</v>
      </c>
      <c r="D14" s="2">
        <v>400</v>
      </c>
      <c r="E14" s="2">
        <v>820</v>
      </c>
      <c r="F14" s="2">
        <v>510</v>
      </c>
      <c r="G14" s="2">
        <v>0</v>
      </c>
      <c r="H14" s="2">
        <v>0</v>
      </c>
      <c r="I14" s="2">
        <v>13718</v>
      </c>
      <c r="J14" s="2">
        <v>1507.52</v>
      </c>
      <c r="K14" s="2">
        <v>1378.38</v>
      </c>
      <c r="L14" s="2">
        <v>2.1000000000003638</v>
      </c>
      <c r="M14" s="2">
        <v>2888.0000000000005</v>
      </c>
      <c r="N14" s="2">
        <v>10830</v>
      </c>
    </row>
    <row r="15" spans="1:14" x14ac:dyDescent="0.2">
      <c r="A15" s="4" t="s">
        <v>524</v>
      </c>
      <c r="B15" s="2" t="s">
        <v>525</v>
      </c>
      <c r="C15" s="2">
        <v>39023</v>
      </c>
      <c r="D15" s="2">
        <v>0</v>
      </c>
      <c r="E15" s="2">
        <v>3616</v>
      </c>
      <c r="F15" s="2">
        <v>2598</v>
      </c>
      <c r="G15" s="2">
        <v>0</v>
      </c>
      <c r="H15" s="2">
        <v>0</v>
      </c>
      <c r="I15" s="2">
        <v>45237</v>
      </c>
      <c r="J15" s="2">
        <v>8853.4</v>
      </c>
      <c r="K15" s="2">
        <v>4487.62</v>
      </c>
      <c r="L15" s="2">
        <v>18188.98</v>
      </c>
      <c r="M15" s="2">
        <v>31530</v>
      </c>
      <c r="N15" s="2">
        <v>13707</v>
      </c>
    </row>
    <row r="16" spans="1:14" x14ac:dyDescent="0.2">
      <c r="A16" s="4" t="s">
        <v>27</v>
      </c>
      <c r="B16" s="2" t="s">
        <v>28</v>
      </c>
      <c r="C16" s="2">
        <v>47094</v>
      </c>
      <c r="D16" s="2">
        <v>0</v>
      </c>
      <c r="E16" s="2">
        <v>1920</v>
      </c>
      <c r="F16" s="2">
        <v>1376</v>
      </c>
      <c r="G16" s="2">
        <v>0</v>
      </c>
      <c r="H16" s="2">
        <v>0</v>
      </c>
      <c r="I16" s="2">
        <v>50390</v>
      </c>
      <c r="J16" s="2">
        <v>10399.36</v>
      </c>
      <c r="K16" s="2">
        <v>5415.82</v>
      </c>
      <c r="L16" s="2">
        <v>12514.32</v>
      </c>
      <c r="M16" s="2">
        <v>28329.5</v>
      </c>
      <c r="N16" s="2">
        <v>22060.5</v>
      </c>
    </row>
    <row r="17" spans="1:16" x14ac:dyDescent="0.2">
      <c r="A17" s="4" t="s">
        <v>29</v>
      </c>
      <c r="B17" s="2" t="s">
        <v>30</v>
      </c>
      <c r="C17" s="2">
        <v>12847</v>
      </c>
      <c r="D17" s="2">
        <v>0</v>
      </c>
      <c r="E17" s="2">
        <v>802</v>
      </c>
      <c r="F17" s="2">
        <v>482</v>
      </c>
      <c r="G17" s="2">
        <v>0</v>
      </c>
      <c r="H17" s="2">
        <v>0</v>
      </c>
      <c r="I17" s="2">
        <v>14131</v>
      </c>
      <c r="J17" s="2">
        <v>1587.83</v>
      </c>
      <c r="K17" s="2">
        <v>1477.42</v>
      </c>
      <c r="L17" s="2">
        <v>1151.25</v>
      </c>
      <c r="M17" s="2">
        <v>4216.5</v>
      </c>
      <c r="N17" s="2">
        <v>9914.5</v>
      </c>
    </row>
    <row r="18" spans="1:16" s="12" customFormat="1" x14ac:dyDescent="0.2">
      <c r="A18" s="11"/>
      <c r="C18" s="12" t="s">
        <v>39</v>
      </c>
      <c r="D18" s="12" t="s">
        <v>39</v>
      </c>
      <c r="E18" s="12" t="s">
        <v>39</v>
      </c>
      <c r="F18" s="12" t="s">
        <v>39</v>
      </c>
      <c r="G18" s="12" t="s">
        <v>39</v>
      </c>
      <c r="H18" s="12" t="s">
        <v>39</v>
      </c>
      <c r="I18" s="12" t="s">
        <v>39</v>
      </c>
      <c r="J18" s="12" t="s">
        <v>39</v>
      </c>
      <c r="K18" s="12" t="s">
        <v>39</v>
      </c>
      <c r="L18" s="12" t="s">
        <v>39</v>
      </c>
      <c r="M18" s="12" t="s">
        <v>39</v>
      </c>
      <c r="N18" s="12" t="s">
        <v>39</v>
      </c>
      <c r="O18" s="2"/>
      <c r="P18" s="2"/>
    </row>
    <row r="20" spans="1:16" x14ac:dyDescent="0.2">
      <c r="A20" s="10" t="s">
        <v>40</v>
      </c>
    </row>
    <row r="21" spans="1:16" x14ac:dyDescent="0.2">
      <c r="A21" s="4" t="s">
        <v>101</v>
      </c>
      <c r="B21" s="2" t="s">
        <v>102</v>
      </c>
      <c r="C21" s="2">
        <v>12673</v>
      </c>
      <c r="D21" s="2">
        <v>0</v>
      </c>
      <c r="E21" s="2">
        <v>846</v>
      </c>
      <c r="F21" s="2">
        <v>528</v>
      </c>
      <c r="G21" s="2">
        <v>850.2</v>
      </c>
      <c r="H21" s="2">
        <v>6336.15</v>
      </c>
      <c r="I21" s="2">
        <v>21233.35</v>
      </c>
      <c r="J21" s="2">
        <v>2929.37</v>
      </c>
      <c r="K21" s="2">
        <v>1457.3</v>
      </c>
      <c r="L21" s="2">
        <v>16.18</v>
      </c>
      <c r="M21" s="2">
        <v>4402.8500000000004</v>
      </c>
      <c r="N21" s="2">
        <v>16830.5</v>
      </c>
    </row>
    <row r="22" spans="1:16" x14ac:dyDescent="0.2">
      <c r="A22" s="4" t="s">
        <v>41</v>
      </c>
      <c r="B22" s="2" t="s">
        <v>42</v>
      </c>
      <c r="C22" s="2">
        <v>10693</v>
      </c>
      <c r="D22" s="2">
        <v>0</v>
      </c>
      <c r="E22" s="2">
        <v>707</v>
      </c>
      <c r="F22" s="2">
        <v>484</v>
      </c>
      <c r="G22" s="2">
        <v>738.5</v>
      </c>
      <c r="H22" s="2">
        <v>0</v>
      </c>
      <c r="I22" s="2">
        <v>12622.5</v>
      </c>
      <c r="J22" s="2">
        <v>1293.8399999999999</v>
      </c>
      <c r="K22" s="2">
        <v>1229.58</v>
      </c>
      <c r="L22" s="2">
        <v>208.07999999999993</v>
      </c>
      <c r="M22" s="2">
        <v>2731.5</v>
      </c>
      <c r="N22" s="2">
        <v>9891</v>
      </c>
    </row>
    <row r="23" spans="1:16" x14ac:dyDescent="0.2">
      <c r="A23" s="4" t="s">
        <v>43</v>
      </c>
      <c r="B23" s="2" t="s">
        <v>44</v>
      </c>
      <c r="C23" s="2">
        <v>11988</v>
      </c>
      <c r="D23" s="2">
        <v>400</v>
      </c>
      <c r="E23" s="2">
        <v>820</v>
      </c>
      <c r="F23" s="2">
        <v>510</v>
      </c>
      <c r="G23" s="2">
        <v>566.79999999999995</v>
      </c>
      <c r="H23" s="2">
        <v>0</v>
      </c>
      <c r="I23" s="2">
        <v>14284.8</v>
      </c>
      <c r="J23" s="2">
        <v>1628.58</v>
      </c>
      <c r="K23" s="2">
        <v>1378.38</v>
      </c>
      <c r="L23" s="2">
        <v>1.8400000000001455</v>
      </c>
      <c r="M23" s="2">
        <v>3008.8</v>
      </c>
      <c r="N23" s="2">
        <v>11276</v>
      </c>
    </row>
    <row r="24" spans="1:16" x14ac:dyDescent="0.2">
      <c r="A24" s="4" t="s">
        <v>45</v>
      </c>
      <c r="B24" s="2" t="s">
        <v>46</v>
      </c>
      <c r="C24" s="2">
        <v>9981</v>
      </c>
      <c r="D24" s="2">
        <v>200</v>
      </c>
      <c r="E24" s="2">
        <v>601</v>
      </c>
      <c r="F24" s="2">
        <v>361</v>
      </c>
      <c r="G24" s="2">
        <v>425.1</v>
      </c>
      <c r="H24" s="2">
        <v>0</v>
      </c>
      <c r="I24" s="2">
        <v>11568.1</v>
      </c>
      <c r="J24" s="2">
        <v>1022.86</v>
      </c>
      <c r="K24" s="2">
        <v>1094.28</v>
      </c>
      <c r="L24" s="2">
        <v>4426.9600000000009</v>
      </c>
      <c r="M24" s="2">
        <v>6544.1</v>
      </c>
      <c r="N24" s="2">
        <v>5024</v>
      </c>
    </row>
    <row r="25" spans="1:16" x14ac:dyDescent="0.2">
      <c r="A25" s="4" t="s">
        <v>47</v>
      </c>
      <c r="B25" s="2" t="s">
        <v>48</v>
      </c>
      <c r="C25" s="2">
        <v>10693</v>
      </c>
      <c r="D25" s="2">
        <v>400</v>
      </c>
      <c r="E25" s="2">
        <v>707.1</v>
      </c>
      <c r="F25" s="2">
        <v>484.2</v>
      </c>
      <c r="G25" s="2">
        <v>0</v>
      </c>
      <c r="H25" s="2">
        <v>4039.2</v>
      </c>
      <c r="I25" s="2">
        <v>16323.5</v>
      </c>
      <c r="J25" s="2">
        <v>1845.75</v>
      </c>
      <c r="K25" s="2">
        <v>1229.58</v>
      </c>
      <c r="L25" s="2">
        <v>765.17</v>
      </c>
      <c r="M25" s="2">
        <v>3840.5</v>
      </c>
      <c r="N25" s="2">
        <v>12483</v>
      </c>
    </row>
    <row r="26" spans="1:16" s="12" customFormat="1" x14ac:dyDescent="0.2">
      <c r="A26" s="11"/>
      <c r="C26" s="12" t="s">
        <v>39</v>
      </c>
      <c r="D26" s="12" t="s">
        <v>39</v>
      </c>
      <c r="E26" s="12" t="s">
        <v>39</v>
      </c>
      <c r="F26" s="12" t="s">
        <v>39</v>
      </c>
      <c r="G26" s="12" t="s">
        <v>39</v>
      </c>
      <c r="H26" s="12" t="s">
        <v>39</v>
      </c>
      <c r="I26" s="12" t="s">
        <v>39</v>
      </c>
      <c r="J26" s="12" t="s">
        <v>39</v>
      </c>
      <c r="K26" s="12" t="s">
        <v>39</v>
      </c>
      <c r="L26" s="12" t="s">
        <v>39</v>
      </c>
      <c r="M26" s="12" t="s">
        <v>39</v>
      </c>
      <c r="N26" s="12" t="s">
        <v>39</v>
      </c>
      <c r="O26" s="2"/>
      <c r="P26" s="2"/>
    </row>
    <row r="28" spans="1:16" x14ac:dyDescent="0.2">
      <c r="A28" s="10" t="s">
        <v>49</v>
      </c>
    </row>
    <row r="29" spans="1:16" x14ac:dyDescent="0.2">
      <c r="A29" s="4" t="s">
        <v>50</v>
      </c>
      <c r="B29" s="2" t="s">
        <v>51</v>
      </c>
      <c r="C29" s="2">
        <v>8448</v>
      </c>
      <c r="D29" s="2">
        <v>0</v>
      </c>
      <c r="E29" s="2">
        <v>603</v>
      </c>
      <c r="F29" s="2">
        <v>378</v>
      </c>
      <c r="G29" s="2">
        <v>850.2</v>
      </c>
      <c r="H29" s="2">
        <v>160</v>
      </c>
      <c r="I29" s="2">
        <v>10439.200000000001</v>
      </c>
      <c r="J29" s="2">
        <v>913.86</v>
      </c>
      <c r="K29" s="2">
        <v>989.74</v>
      </c>
      <c r="L29" s="2">
        <v>1.6</v>
      </c>
      <c r="M29" s="2">
        <v>1905.1999999999998</v>
      </c>
      <c r="N29" s="2">
        <v>8534</v>
      </c>
    </row>
    <row r="30" spans="1:16" x14ac:dyDescent="0.2">
      <c r="A30" s="4" t="s">
        <v>52</v>
      </c>
      <c r="B30" s="2" t="s">
        <v>53</v>
      </c>
      <c r="C30" s="2">
        <v>12865</v>
      </c>
      <c r="D30" s="2">
        <v>0</v>
      </c>
      <c r="E30" s="2">
        <v>774.5</v>
      </c>
      <c r="F30" s="2">
        <v>373</v>
      </c>
      <c r="G30" s="2">
        <v>708.5</v>
      </c>
      <c r="H30" s="2">
        <v>0</v>
      </c>
      <c r="I30" s="2">
        <v>14721</v>
      </c>
      <c r="J30" s="2">
        <v>1594.28</v>
      </c>
      <c r="K30" s="2">
        <v>1410.6</v>
      </c>
      <c r="L30" s="2">
        <v>599.11999999999898</v>
      </c>
      <c r="M30" s="2">
        <v>3603.9999999999991</v>
      </c>
      <c r="N30" s="2">
        <v>11117</v>
      </c>
    </row>
    <row r="31" spans="1:16" x14ac:dyDescent="0.2">
      <c r="A31" s="4" t="s">
        <v>54</v>
      </c>
      <c r="B31" s="2" t="s">
        <v>55</v>
      </c>
      <c r="C31" s="2">
        <v>11645</v>
      </c>
      <c r="D31" s="2">
        <v>0</v>
      </c>
      <c r="E31" s="2">
        <v>472.36</v>
      </c>
      <c r="F31" s="2">
        <v>161.86000000000001</v>
      </c>
      <c r="G31" s="2">
        <v>850.2</v>
      </c>
      <c r="H31" s="2">
        <v>0</v>
      </c>
      <c r="I31" s="2">
        <v>13129.420000000002</v>
      </c>
      <c r="J31" s="2">
        <v>811.01</v>
      </c>
      <c r="K31" s="2">
        <v>1339.12</v>
      </c>
      <c r="L31" s="2">
        <v>5338.2900000000009</v>
      </c>
      <c r="M31" s="2">
        <v>7488.420000000001</v>
      </c>
      <c r="N31" s="2">
        <v>5641</v>
      </c>
    </row>
    <row r="32" spans="1:16" x14ac:dyDescent="0.2">
      <c r="A32" s="4" t="s">
        <v>56</v>
      </c>
      <c r="B32" s="2" t="s">
        <v>57</v>
      </c>
      <c r="C32" s="2">
        <v>12847</v>
      </c>
      <c r="D32" s="2">
        <v>400</v>
      </c>
      <c r="E32" s="2">
        <v>815</v>
      </c>
      <c r="F32" s="2">
        <v>496</v>
      </c>
      <c r="G32" s="2">
        <v>850.2</v>
      </c>
      <c r="H32" s="2">
        <v>0</v>
      </c>
      <c r="I32" s="2">
        <v>15408.2</v>
      </c>
      <c r="J32" s="2">
        <v>2294.48</v>
      </c>
      <c r="K32" s="2">
        <v>1477.4</v>
      </c>
      <c r="L32" s="2">
        <v>1426.8199999999997</v>
      </c>
      <c r="M32" s="2">
        <v>5198.7</v>
      </c>
      <c r="N32" s="2">
        <v>10209.5</v>
      </c>
    </row>
    <row r="33" spans="1:14" x14ac:dyDescent="0.2">
      <c r="A33" s="4" t="s">
        <v>58</v>
      </c>
      <c r="B33" s="2" t="s">
        <v>59</v>
      </c>
      <c r="C33" s="2">
        <v>11645</v>
      </c>
      <c r="D33" s="2">
        <v>0</v>
      </c>
      <c r="E33" s="2">
        <v>801</v>
      </c>
      <c r="F33" s="2">
        <v>485.5</v>
      </c>
      <c r="G33" s="2">
        <v>708.5</v>
      </c>
      <c r="H33" s="2">
        <v>0</v>
      </c>
      <c r="I33" s="2">
        <v>13640</v>
      </c>
      <c r="J33" s="2">
        <v>1491.19</v>
      </c>
      <c r="K33" s="2">
        <v>1339.12</v>
      </c>
      <c r="L33" s="2">
        <v>2216.6900000000005</v>
      </c>
      <c r="M33" s="2">
        <v>5047</v>
      </c>
      <c r="N33" s="2">
        <v>8593</v>
      </c>
    </row>
    <row r="34" spans="1:14" x14ac:dyDescent="0.2">
      <c r="A34" s="4" t="s">
        <v>60</v>
      </c>
      <c r="B34" s="2" t="s">
        <v>61</v>
      </c>
      <c r="C34" s="2">
        <v>12847</v>
      </c>
      <c r="D34" s="2">
        <v>200</v>
      </c>
      <c r="E34" s="2">
        <v>815</v>
      </c>
      <c r="F34" s="2">
        <v>476</v>
      </c>
      <c r="G34" s="2">
        <v>708.5</v>
      </c>
      <c r="H34" s="2">
        <v>0</v>
      </c>
      <c r="I34" s="2">
        <v>15046.5</v>
      </c>
      <c r="J34" s="2">
        <v>2149.86</v>
      </c>
      <c r="K34" s="2">
        <v>1477.4</v>
      </c>
      <c r="L34" s="2">
        <v>1870.2399999999998</v>
      </c>
      <c r="M34" s="2">
        <v>5497.5</v>
      </c>
      <c r="N34" s="2">
        <v>9549</v>
      </c>
    </row>
    <row r="35" spans="1:14" x14ac:dyDescent="0.2">
      <c r="A35" s="4" t="s">
        <v>62</v>
      </c>
      <c r="B35" s="2" t="s">
        <v>63</v>
      </c>
      <c r="C35" s="2">
        <v>12847</v>
      </c>
      <c r="D35" s="2">
        <v>200</v>
      </c>
      <c r="E35" s="2">
        <v>815</v>
      </c>
      <c r="F35" s="2">
        <v>496</v>
      </c>
      <c r="G35" s="2">
        <v>708.5</v>
      </c>
      <c r="H35" s="2">
        <v>0</v>
      </c>
      <c r="I35" s="2">
        <v>15066.5</v>
      </c>
      <c r="J35" s="2">
        <v>2417.1</v>
      </c>
      <c r="K35" s="2">
        <v>1477.4</v>
      </c>
      <c r="L35" s="2">
        <v>2153.5</v>
      </c>
      <c r="M35" s="2">
        <v>6048</v>
      </c>
      <c r="N35" s="2">
        <v>9018.5</v>
      </c>
    </row>
    <row r="36" spans="1:14" x14ac:dyDescent="0.2">
      <c r="A36" s="4" t="s">
        <v>64</v>
      </c>
      <c r="B36" s="2" t="s">
        <v>65</v>
      </c>
      <c r="C36" s="2">
        <v>11645</v>
      </c>
      <c r="D36" s="2">
        <v>200</v>
      </c>
      <c r="E36" s="2">
        <v>801</v>
      </c>
      <c r="F36" s="2">
        <v>539</v>
      </c>
      <c r="G36" s="2">
        <v>425.1</v>
      </c>
      <c r="H36" s="2">
        <v>0</v>
      </c>
      <c r="I36" s="2">
        <v>13610.1</v>
      </c>
      <c r="J36" s="2">
        <v>1484.8</v>
      </c>
      <c r="K36" s="2">
        <v>1339.12</v>
      </c>
      <c r="L36" s="2">
        <v>9304.68</v>
      </c>
      <c r="M36" s="2">
        <v>12128.6</v>
      </c>
      <c r="N36" s="2">
        <v>1481.5</v>
      </c>
    </row>
    <row r="37" spans="1:14" x14ac:dyDescent="0.2">
      <c r="A37" s="4" t="s">
        <v>66</v>
      </c>
      <c r="B37" s="2" t="s">
        <v>67</v>
      </c>
      <c r="C37" s="2">
        <v>13308</v>
      </c>
      <c r="D37" s="2">
        <v>400</v>
      </c>
      <c r="E37" s="2">
        <v>915</v>
      </c>
      <c r="F37" s="2">
        <v>616</v>
      </c>
      <c r="G37" s="2">
        <v>425.1</v>
      </c>
      <c r="H37" s="2">
        <v>0</v>
      </c>
      <c r="I37" s="2">
        <v>15664.1</v>
      </c>
      <c r="J37" s="2">
        <v>1923.58</v>
      </c>
      <c r="K37" s="2">
        <v>1530.38</v>
      </c>
      <c r="L37" s="2">
        <v>7651.6399999999994</v>
      </c>
      <c r="M37" s="2">
        <v>11105.599999999999</v>
      </c>
      <c r="N37" s="2">
        <v>4558.5</v>
      </c>
    </row>
    <row r="38" spans="1:14" x14ac:dyDescent="0.2">
      <c r="A38" s="4" t="s">
        <v>68</v>
      </c>
      <c r="B38" s="2" t="s">
        <v>69</v>
      </c>
      <c r="C38" s="2">
        <v>13308</v>
      </c>
      <c r="D38" s="2">
        <v>0</v>
      </c>
      <c r="E38" s="2">
        <v>915</v>
      </c>
      <c r="F38" s="2">
        <v>616</v>
      </c>
      <c r="G38" s="2">
        <v>283.39999999999998</v>
      </c>
      <c r="H38" s="2">
        <v>0</v>
      </c>
      <c r="I38" s="2">
        <v>15122.4</v>
      </c>
      <c r="J38" s="2">
        <v>1806.14</v>
      </c>
      <c r="K38" s="2">
        <v>1530.38</v>
      </c>
      <c r="L38" s="2">
        <v>6353.3799999999992</v>
      </c>
      <c r="M38" s="2">
        <v>9689.9</v>
      </c>
      <c r="N38" s="2">
        <v>5432.5</v>
      </c>
    </row>
    <row r="39" spans="1:14" x14ac:dyDescent="0.2">
      <c r="A39" s="4" t="s">
        <v>70</v>
      </c>
      <c r="B39" s="2" t="s">
        <v>71</v>
      </c>
      <c r="C39" s="2">
        <v>11645</v>
      </c>
      <c r="D39" s="2">
        <v>0</v>
      </c>
      <c r="E39" s="2">
        <v>864</v>
      </c>
      <c r="F39" s="2">
        <v>582</v>
      </c>
      <c r="G39" s="2">
        <v>283.39999999999998</v>
      </c>
      <c r="H39" s="2">
        <v>0</v>
      </c>
      <c r="I39" s="2">
        <v>13374.4</v>
      </c>
      <c r="J39" s="2">
        <v>1434.46</v>
      </c>
      <c r="K39" s="2">
        <v>1339.12</v>
      </c>
      <c r="L39" s="2">
        <v>5432.32</v>
      </c>
      <c r="M39" s="2">
        <v>8205.9</v>
      </c>
      <c r="N39" s="2">
        <v>5168.5</v>
      </c>
    </row>
    <row r="40" spans="1:14" x14ac:dyDescent="0.2">
      <c r="A40" s="4" t="s">
        <v>72</v>
      </c>
      <c r="B40" s="2" t="s">
        <v>73</v>
      </c>
      <c r="C40" s="2">
        <v>11645</v>
      </c>
      <c r="D40" s="2">
        <v>200</v>
      </c>
      <c r="E40" s="2">
        <v>801</v>
      </c>
      <c r="F40" s="2">
        <v>539</v>
      </c>
      <c r="G40" s="2">
        <v>283.39999999999998</v>
      </c>
      <c r="H40" s="2">
        <v>0</v>
      </c>
      <c r="I40" s="2">
        <v>13468.4</v>
      </c>
      <c r="J40" s="2">
        <v>1454.54</v>
      </c>
      <c r="K40" s="2">
        <v>1339.12</v>
      </c>
      <c r="L40" s="2">
        <v>5200.74</v>
      </c>
      <c r="M40" s="2">
        <v>7994.4</v>
      </c>
      <c r="N40" s="2">
        <v>5474</v>
      </c>
    </row>
    <row r="41" spans="1:14" x14ac:dyDescent="0.2">
      <c r="A41" s="4" t="s">
        <v>74</v>
      </c>
      <c r="B41" s="2" t="s">
        <v>75</v>
      </c>
      <c r="C41" s="2">
        <v>11645</v>
      </c>
      <c r="D41" s="2">
        <v>200</v>
      </c>
      <c r="E41" s="2">
        <v>801</v>
      </c>
      <c r="F41" s="2">
        <v>539</v>
      </c>
      <c r="G41" s="2">
        <v>283.39999999999998</v>
      </c>
      <c r="H41" s="2">
        <v>0</v>
      </c>
      <c r="I41" s="2">
        <v>13468.4</v>
      </c>
      <c r="J41" s="2">
        <v>1454.54</v>
      </c>
      <c r="K41" s="2">
        <v>1339.12</v>
      </c>
      <c r="L41" s="2">
        <v>4216.74</v>
      </c>
      <c r="M41" s="2">
        <v>7010.4</v>
      </c>
      <c r="N41" s="2">
        <v>6458</v>
      </c>
    </row>
    <row r="42" spans="1:14" x14ac:dyDescent="0.2">
      <c r="A42" s="4" t="s">
        <v>76</v>
      </c>
      <c r="B42" s="2" t="s">
        <v>77</v>
      </c>
      <c r="C42" s="2">
        <v>11645</v>
      </c>
      <c r="D42" s="2">
        <v>200</v>
      </c>
      <c r="E42" s="2">
        <v>801</v>
      </c>
      <c r="F42" s="2">
        <v>539</v>
      </c>
      <c r="G42" s="2">
        <v>283.39999999999998</v>
      </c>
      <c r="H42" s="2">
        <v>0</v>
      </c>
      <c r="I42" s="2">
        <v>13468.4</v>
      </c>
      <c r="J42" s="2">
        <v>1537.45</v>
      </c>
      <c r="K42" s="2">
        <v>1339.12</v>
      </c>
      <c r="L42" s="2">
        <v>5762.83</v>
      </c>
      <c r="M42" s="2">
        <v>8639.4</v>
      </c>
      <c r="N42" s="2">
        <v>4829</v>
      </c>
    </row>
    <row r="43" spans="1:14" x14ac:dyDescent="0.2">
      <c r="A43" s="4" t="s">
        <v>78</v>
      </c>
      <c r="B43" s="2" t="s">
        <v>79</v>
      </c>
      <c r="C43" s="2">
        <v>8448</v>
      </c>
      <c r="D43" s="2">
        <v>0</v>
      </c>
      <c r="E43" s="2">
        <v>564</v>
      </c>
      <c r="F43" s="2">
        <v>352</v>
      </c>
      <c r="G43" s="2">
        <v>283.39999999999998</v>
      </c>
      <c r="H43" s="2">
        <v>0</v>
      </c>
      <c r="I43" s="2">
        <v>9647.4</v>
      </c>
      <c r="J43" s="2">
        <v>712.9</v>
      </c>
      <c r="K43" s="2">
        <v>901.38</v>
      </c>
      <c r="L43" s="2">
        <v>610.11999999999989</v>
      </c>
      <c r="M43" s="2">
        <v>2224.3999999999996</v>
      </c>
      <c r="N43" s="2">
        <v>7423</v>
      </c>
    </row>
    <row r="44" spans="1:14" x14ac:dyDescent="0.2">
      <c r="A44" s="4" t="s">
        <v>80</v>
      </c>
      <c r="B44" s="2" t="s">
        <v>81</v>
      </c>
      <c r="C44" s="2">
        <v>11645</v>
      </c>
      <c r="D44" s="2">
        <v>0</v>
      </c>
      <c r="E44" s="2">
        <v>801</v>
      </c>
      <c r="F44" s="2">
        <v>539</v>
      </c>
      <c r="G44" s="2">
        <v>283.39999999999998</v>
      </c>
      <c r="H44" s="2">
        <v>0</v>
      </c>
      <c r="I44" s="2">
        <v>13268.4</v>
      </c>
      <c r="J44" s="2">
        <v>1401.36</v>
      </c>
      <c r="K44" s="2">
        <v>1339.11</v>
      </c>
      <c r="L44" s="2">
        <v>3769.9300000000003</v>
      </c>
      <c r="M44" s="2">
        <v>6510.4</v>
      </c>
      <c r="N44" s="2">
        <v>6758</v>
      </c>
    </row>
    <row r="45" spans="1:14" x14ac:dyDescent="0.2">
      <c r="A45" s="4" t="s">
        <v>82</v>
      </c>
      <c r="B45" s="2" t="s">
        <v>83</v>
      </c>
      <c r="C45" s="2">
        <v>11645</v>
      </c>
      <c r="D45" s="2">
        <v>0</v>
      </c>
      <c r="E45" s="2">
        <v>801</v>
      </c>
      <c r="F45" s="2">
        <v>539</v>
      </c>
      <c r="G45" s="2">
        <v>0</v>
      </c>
      <c r="H45" s="2">
        <v>0</v>
      </c>
      <c r="I45" s="2">
        <v>12985</v>
      </c>
      <c r="J45" s="2">
        <v>2291.86</v>
      </c>
      <c r="K45" s="2">
        <v>1339.11</v>
      </c>
      <c r="L45" s="2">
        <v>482.02999999999884</v>
      </c>
      <c r="M45" s="2">
        <v>4112.9999999999991</v>
      </c>
      <c r="N45" s="2">
        <v>8872</v>
      </c>
    </row>
    <row r="46" spans="1:14" x14ac:dyDescent="0.2">
      <c r="A46" s="4" t="s">
        <v>84</v>
      </c>
      <c r="B46" s="2" t="s">
        <v>85</v>
      </c>
      <c r="C46" s="2">
        <v>11645</v>
      </c>
      <c r="D46" s="2">
        <v>200</v>
      </c>
      <c r="E46" s="2">
        <v>801</v>
      </c>
      <c r="F46" s="2">
        <v>539</v>
      </c>
      <c r="G46" s="2">
        <v>0</v>
      </c>
      <c r="H46" s="2">
        <v>0</v>
      </c>
      <c r="I46" s="2">
        <v>13185</v>
      </c>
      <c r="J46" s="2">
        <v>1553.81</v>
      </c>
      <c r="K46" s="2">
        <v>1339.11</v>
      </c>
      <c r="L46" s="2">
        <v>2644.58</v>
      </c>
      <c r="M46" s="2">
        <v>5537.5</v>
      </c>
      <c r="N46" s="2">
        <v>7647.5</v>
      </c>
    </row>
    <row r="47" spans="1:14" x14ac:dyDescent="0.2">
      <c r="A47" s="4" t="s">
        <v>86</v>
      </c>
      <c r="B47" s="2" t="s">
        <v>87</v>
      </c>
      <c r="C47" s="2">
        <v>13806</v>
      </c>
      <c r="D47" s="2">
        <v>0</v>
      </c>
      <c r="E47" s="2">
        <v>926</v>
      </c>
      <c r="F47" s="2">
        <v>630</v>
      </c>
      <c r="G47" s="2">
        <v>0</v>
      </c>
      <c r="H47" s="2">
        <v>0</v>
      </c>
      <c r="I47" s="2">
        <v>15362</v>
      </c>
      <c r="J47" s="2">
        <v>1757.08</v>
      </c>
      <c r="K47" s="2">
        <v>1587.65</v>
      </c>
      <c r="L47" s="2">
        <v>3611.7700000000004</v>
      </c>
      <c r="M47" s="2">
        <v>6956.5</v>
      </c>
      <c r="N47" s="2">
        <v>8405.5</v>
      </c>
    </row>
    <row r="48" spans="1:14" x14ac:dyDescent="0.2">
      <c r="A48" s="4" t="s">
        <v>88</v>
      </c>
      <c r="B48" s="2" t="s">
        <v>89</v>
      </c>
      <c r="C48" s="2">
        <v>11645</v>
      </c>
      <c r="D48" s="2">
        <v>400</v>
      </c>
      <c r="E48" s="2">
        <v>801</v>
      </c>
      <c r="F48" s="2">
        <v>539</v>
      </c>
      <c r="G48" s="2">
        <v>0</v>
      </c>
      <c r="H48" s="2">
        <v>0</v>
      </c>
      <c r="I48" s="2">
        <v>13385</v>
      </c>
      <c r="J48" s="2">
        <v>1436.72</v>
      </c>
      <c r="K48" s="2">
        <v>1339.12</v>
      </c>
      <c r="L48" s="2">
        <v>1706.6599999999999</v>
      </c>
      <c r="M48" s="2">
        <v>4482.5</v>
      </c>
      <c r="N48" s="2">
        <v>8902.5</v>
      </c>
    </row>
    <row r="49" spans="1:16" x14ac:dyDescent="0.2">
      <c r="A49" s="4" t="s">
        <v>90</v>
      </c>
      <c r="B49" s="2" t="s">
        <v>91</v>
      </c>
      <c r="C49" s="2">
        <v>11988</v>
      </c>
      <c r="D49" s="2">
        <v>200</v>
      </c>
      <c r="E49" s="2">
        <v>820</v>
      </c>
      <c r="F49" s="2">
        <v>510</v>
      </c>
      <c r="G49" s="2">
        <v>0</v>
      </c>
      <c r="H49" s="2">
        <v>0</v>
      </c>
      <c r="I49" s="2">
        <v>13518</v>
      </c>
      <c r="J49" s="2">
        <v>1465.12</v>
      </c>
      <c r="K49" s="2">
        <v>1378.56</v>
      </c>
      <c r="L49" s="2">
        <v>0.81999999999970896</v>
      </c>
      <c r="M49" s="2">
        <v>2844.4999999999995</v>
      </c>
      <c r="N49" s="2">
        <v>10673.5</v>
      </c>
    </row>
    <row r="50" spans="1:16" x14ac:dyDescent="0.2">
      <c r="A50" s="4" t="s">
        <v>92</v>
      </c>
      <c r="B50" s="2" t="s">
        <v>93</v>
      </c>
      <c r="C50" s="2">
        <v>13308</v>
      </c>
      <c r="D50" s="2">
        <v>200</v>
      </c>
      <c r="E50" s="2">
        <v>915</v>
      </c>
      <c r="F50" s="2">
        <v>616</v>
      </c>
      <c r="G50" s="2">
        <v>0</v>
      </c>
      <c r="H50" s="2">
        <v>0</v>
      </c>
      <c r="I50" s="2">
        <v>15039</v>
      </c>
      <c r="J50" s="2">
        <v>1790.06</v>
      </c>
      <c r="K50" s="2">
        <v>1530.38</v>
      </c>
      <c r="L50" s="2">
        <v>2446.0599999999995</v>
      </c>
      <c r="M50" s="2">
        <v>5766.5</v>
      </c>
      <c r="N50" s="2">
        <v>9272.5</v>
      </c>
    </row>
    <row r="51" spans="1:16" x14ac:dyDescent="0.2">
      <c r="A51" s="4" t="s">
        <v>94</v>
      </c>
      <c r="B51" s="2" t="s">
        <v>95</v>
      </c>
      <c r="C51" s="2">
        <v>15983</v>
      </c>
      <c r="D51" s="2">
        <v>400</v>
      </c>
      <c r="E51" s="2">
        <v>1093</v>
      </c>
      <c r="F51" s="2">
        <v>679</v>
      </c>
      <c r="G51" s="2">
        <v>0</v>
      </c>
      <c r="H51" s="2">
        <v>0</v>
      </c>
      <c r="I51" s="2">
        <v>18155</v>
      </c>
      <c r="J51" s="2">
        <v>2455.66</v>
      </c>
      <c r="K51" s="2">
        <v>1838.02</v>
      </c>
      <c r="L51" s="2">
        <v>-0.18000000000029104</v>
      </c>
      <c r="M51" s="2">
        <v>4293.5</v>
      </c>
      <c r="N51" s="2">
        <v>13861.5</v>
      </c>
    </row>
    <row r="52" spans="1:16" x14ac:dyDescent="0.2">
      <c r="A52" s="4" t="s">
        <v>96</v>
      </c>
      <c r="B52" s="2" t="s">
        <v>97</v>
      </c>
      <c r="C52" s="2">
        <v>15983</v>
      </c>
      <c r="D52" s="2">
        <v>400</v>
      </c>
      <c r="E52" s="2">
        <v>1093</v>
      </c>
      <c r="F52" s="2">
        <v>679</v>
      </c>
      <c r="G52" s="2">
        <v>0</v>
      </c>
      <c r="H52" s="2">
        <v>0</v>
      </c>
      <c r="I52" s="2">
        <v>18155</v>
      </c>
      <c r="J52" s="2">
        <v>2455.66</v>
      </c>
      <c r="K52" s="2">
        <v>1838.02</v>
      </c>
      <c r="L52" s="2">
        <v>0.31999999999970896</v>
      </c>
      <c r="M52" s="2">
        <v>4294</v>
      </c>
      <c r="N52" s="2">
        <v>13861</v>
      </c>
    </row>
    <row r="53" spans="1:16" s="12" customFormat="1" x14ac:dyDescent="0.2">
      <c r="A53" s="11"/>
      <c r="C53" s="12" t="s">
        <v>39</v>
      </c>
      <c r="D53" s="12" t="s">
        <v>39</v>
      </c>
      <c r="E53" s="12" t="s">
        <v>39</v>
      </c>
      <c r="F53" s="12" t="s">
        <v>39</v>
      </c>
      <c r="G53" s="12" t="s">
        <v>39</v>
      </c>
      <c r="H53" s="12" t="s">
        <v>39</v>
      </c>
      <c r="I53" s="12" t="s">
        <v>39</v>
      </c>
      <c r="J53" s="12" t="s">
        <v>39</v>
      </c>
      <c r="K53" s="12" t="s">
        <v>39</v>
      </c>
      <c r="L53" s="12" t="s">
        <v>39</v>
      </c>
      <c r="M53" s="12" t="s">
        <v>39</v>
      </c>
      <c r="N53" s="12" t="s">
        <v>39</v>
      </c>
      <c r="O53" s="2"/>
      <c r="P53" s="2"/>
    </row>
    <row r="55" spans="1:16" x14ac:dyDescent="0.2">
      <c r="A55" s="10" t="s">
        <v>100</v>
      </c>
    </row>
    <row r="56" spans="1:16" x14ac:dyDescent="0.2">
      <c r="A56" s="4" t="s">
        <v>103</v>
      </c>
      <c r="B56" s="2" t="s">
        <v>104</v>
      </c>
      <c r="C56" s="2">
        <v>13806</v>
      </c>
      <c r="D56" s="2">
        <v>400</v>
      </c>
      <c r="E56" s="2">
        <v>1130</v>
      </c>
      <c r="F56" s="2">
        <v>770</v>
      </c>
      <c r="G56" s="2">
        <v>0</v>
      </c>
      <c r="H56" s="2">
        <v>0</v>
      </c>
      <c r="I56" s="2">
        <v>16106</v>
      </c>
      <c r="J56" s="2">
        <v>2018.04</v>
      </c>
      <c r="K56" s="2">
        <v>1587.7</v>
      </c>
      <c r="L56" s="2">
        <v>0.26000000000021828</v>
      </c>
      <c r="M56" s="2">
        <v>3606</v>
      </c>
      <c r="N56" s="2">
        <v>12500</v>
      </c>
    </row>
    <row r="57" spans="1:16" x14ac:dyDescent="0.2">
      <c r="A57" s="4" t="s">
        <v>105</v>
      </c>
      <c r="B57" s="2" t="s">
        <v>106</v>
      </c>
      <c r="C57" s="2">
        <v>11988</v>
      </c>
      <c r="D57" s="2">
        <v>0</v>
      </c>
      <c r="E57" s="2">
        <v>820</v>
      </c>
      <c r="F57" s="2">
        <v>510</v>
      </c>
      <c r="G57" s="2">
        <v>0</v>
      </c>
      <c r="H57" s="2">
        <v>0</v>
      </c>
      <c r="I57" s="2">
        <v>13318</v>
      </c>
      <c r="J57" s="2">
        <v>1416.23</v>
      </c>
      <c r="K57" s="2">
        <v>1378.56</v>
      </c>
      <c r="L57" s="2">
        <v>29.709999999999127</v>
      </c>
      <c r="M57" s="2">
        <v>2824.4999999999991</v>
      </c>
      <c r="N57" s="2">
        <v>10493.5</v>
      </c>
    </row>
    <row r="58" spans="1:16" x14ac:dyDescent="0.2">
      <c r="A58" s="4" t="s">
        <v>107</v>
      </c>
      <c r="B58" s="2" t="s">
        <v>108</v>
      </c>
      <c r="C58" s="2">
        <v>16896</v>
      </c>
      <c r="D58" s="2">
        <v>400</v>
      </c>
      <c r="E58" s="2">
        <v>1128</v>
      </c>
      <c r="F58" s="2">
        <v>703</v>
      </c>
      <c r="G58" s="2">
        <v>0</v>
      </c>
      <c r="H58" s="2">
        <v>0</v>
      </c>
      <c r="I58" s="2">
        <v>19127</v>
      </c>
      <c r="J58" s="2">
        <v>2732.8</v>
      </c>
      <c r="K58" s="2">
        <v>1943.08</v>
      </c>
      <c r="L58" s="2">
        <v>1265.619999999999</v>
      </c>
      <c r="M58" s="2">
        <v>5941.4999999999991</v>
      </c>
      <c r="N58" s="2">
        <v>13185.5</v>
      </c>
    </row>
    <row r="59" spans="1:16" x14ac:dyDescent="0.2">
      <c r="A59" s="4" t="s">
        <v>109</v>
      </c>
      <c r="B59" s="2" t="s">
        <v>110</v>
      </c>
      <c r="C59" s="2">
        <v>14937</v>
      </c>
      <c r="D59" s="2">
        <v>0</v>
      </c>
      <c r="E59" s="2">
        <v>957</v>
      </c>
      <c r="F59" s="2">
        <v>881</v>
      </c>
      <c r="G59" s="2">
        <v>0</v>
      </c>
      <c r="H59" s="2">
        <v>0</v>
      </c>
      <c r="I59" s="2">
        <v>16775</v>
      </c>
      <c r="J59" s="2">
        <v>2150.46</v>
      </c>
      <c r="K59" s="2">
        <v>1717.72</v>
      </c>
      <c r="L59" s="2">
        <v>5001.32</v>
      </c>
      <c r="M59" s="2">
        <v>8869.5</v>
      </c>
      <c r="N59" s="2">
        <v>7905.5</v>
      </c>
    </row>
    <row r="60" spans="1:16" x14ac:dyDescent="0.2">
      <c r="A60" s="4" t="s">
        <v>111</v>
      </c>
      <c r="B60" s="2" t="s">
        <v>112</v>
      </c>
      <c r="C60" s="2">
        <v>14937</v>
      </c>
      <c r="D60" s="2">
        <v>0</v>
      </c>
      <c r="E60" s="2">
        <v>957</v>
      </c>
      <c r="F60" s="2">
        <v>881</v>
      </c>
      <c r="G60" s="2">
        <v>0</v>
      </c>
      <c r="H60" s="2">
        <v>0</v>
      </c>
      <c r="I60" s="2">
        <v>16775</v>
      </c>
      <c r="J60" s="2">
        <v>2442.86</v>
      </c>
      <c r="K60" s="2">
        <v>1717.72</v>
      </c>
      <c r="L60" s="2">
        <v>4591.92</v>
      </c>
      <c r="M60" s="2">
        <v>8752.5</v>
      </c>
      <c r="N60" s="2">
        <v>8022.5</v>
      </c>
    </row>
    <row r="61" spans="1:16" x14ac:dyDescent="0.2">
      <c r="A61" s="4" t="s">
        <v>496</v>
      </c>
      <c r="B61" s="2" t="s">
        <v>497</v>
      </c>
      <c r="C61" s="2">
        <v>11442</v>
      </c>
      <c r="D61" s="2">
        <v>0</v>
      </c>
      <c r="E61" s="2">
        <v>784</v>
      </c>
      <c r="F61" s="2">
        <v>482</v>
      </c>
      <c r="G61" s="2">
        <v>0</v>
      </c>
      <c r="H61" s="2">
        <v>0</v>
      </c>
      <c r="I61" s="2">
        <v>12708</v>
      </c>
      <c r="J61" s="2">
        <v>1309.18</v>
      </c>
      <c r="K61" s="2">
        <v>1315.72</v>
      </c>
      <c r="L61" s="2">
        <v>1274.6000000000004</v>
      </c>
      <c r="M61" s="2">
        <v>3899.5000000000005</v>
      </c>
      <c r="N61" s="2">
        <v>8808.5</v>
      </c>
    </row>
    <row r="62" spans="1:16" x14ac:dyDescent="0.2">
      <c r="A62" s="4" t="s">
        <v>113</v>
      </c>
      <c r="B62" s="2" t="s">
        <v>114</v>
      </c>
      <c r="C62" s="2">
        <v>12319</v>
      </c>
      <c r="D62" s="2">
        <v>0</v>
      </c>
      <c r="E62" s="2">
        <v>941</v>
      </c>
      <c r="F62" s="2">
        <v>645</v>
      </c>
      <c r="G62" s="2">
        <v>0</v>
      </c>
      <c r="H62" s="2">
        <v>0</v>
      </c>
      <c r="I62" s="2">
        <v>13905</v>
      </c>
      <c r="J62" s="2">
        <v>1547.82</v>
      </c>
      <c r="K62" s="2">
        <v>1416.64</v>
      </c>
      <c r="L62" s="2">
        <v>1668.5400000000009</v>
      </c>
      <c r="M62" s="2">
        <v>4633.0000000000009</v>
      </c>
      <c r="N62" s="2">
        <v>9272</v>
      </c>
    </row>
    <row r="63" spans="1:16" x14ac:dyDescent="0.2">
      <c r="A63" s="4" t="s">
        <v>506</v>
      </c>
      <c r="B63" s="2" t="s">
        <v>507</v>
      </c>
      <c r="C63" s="2">
        <v>11442</v>
      </c>
      <c r="D63" s="2">
        <v>0</v>
      </c>
      <c r="E63" s="2">
        <v>784</v>
      </c>
      <c r="F63" s="2">
        <v>499</v>
      </c>
      <c r="G63" s="2">
        <v>0</v>
      </c>
      <c r="H63" s="2">
        <v>0</v>
      </c>
      <c r="I63" s="2">
        <v>12725</v>
      </c>
      <c r="J63" s="2">
        <v>1224.8900000000001</v>
      </c>
      <c r="K63" s="2">
        <v>1315.69</v>
      </c>
      <c r="L63" s="2">
        <v>2924.42</v>
      </c>
      <c r="M63" s="2">
        <v>5465</v>
      </c>
      <c r="N63" s="2">
        <v>7260</v>
      </c>
    </row>
    <row r="64" spans="1:16" x14ac:dyDescent="0.2">
      <c r="A64" s="4" t="s">
        <v>115</v>
      </c>
      <c r="B64" s="2" t="s">
        <v>116</v>
      </c>
      <c r="C64" s="2">
        <v>11929</v>
      </c>
      <c r="D64" s="2">
        <v>200</v>
      </c>
      <c r="E64" s="2">
        <v>737</v>
      </c>
      <c r="F64" s="2">
        <v>675</v>
      </c>
      <c r="G64" s="2">
        <v>0</v>
      </c>
      <c r="H64" s="2">
        <v>0</v>
      </c>
      <c r="I64" s="2">
        <v>13541</v>
      </c>
      <c r="J64" s="2">
        <v>1470.2</v>
      </c>
      <c r="K64" s="2">
        <v>1371.86</v>
      </c>
      <c r="L64" s="2">
        <v>-5.9999999999490683E-2</v>
      </c>
      <c r="M64" s="2">
        <v>2842.0000000000005</v>
      </c>
      <c r="N64" s="2">
        <v>10699</v>
      </c>
    </row>
    <row r="65" spans="1:16" s="12" customFormat="1" x14ac:dyDescent="0.2">
      <c r="A65" s="11"/>
      <c r="C65" s="12" t="s">
        <v>39</v>
      </c>
      <c r="D65" s="12" t="s">
        <v>39</v>
      </c>
      <c r="E65" s="12" t="s">
        <v>39</v>
      </c>
      <c r="F65" s="12" t="s">
        <v>39</v>
      </c>
      <c r="G65" s="12" t="s">
        <v>39</v>
      </c>
      <c r="H65" s="12" t="s">
        <v>39</v>
      </c>
      <c r="I65" s="12" t="s">
        <v>39</v>
      </c>
      <c r="J65" s="12" t="s">
        <v>39</v>
      </c>
      <c r="K65" s="12" t="s">
        <v>39</v>
      </c>
      <c r="L65" s="12" t="s">
        <v>39</v>
      </c>
      <c r="M65" s="12" t="s">
        <v>39</v>
      </c>
      <c r="N65" s="12" t="s">
        <v>39</v>
      </c>
      <c r="O65" s="2"/>
      <c r="P65" s="2"/>
    </row>
    <row r="67" spans="1:16" x14ac:dyDescent="0.2">
      <c r="A67" s="10" t="s">
        <v>125</v>
      </c>
    </row>
    <row r="68" spans="1:16" x14ac:dyDescent="0.2">
      <c r="A68" s="4" t="s">
        <v>126</v>
      </c>
      <c r="B68" s="2" t="s">
        <v>127</v>
      </c>
      <c r="C68" s="13">
        <v>11442</v>
      </c>
      <c r="D68" s="2">
        <v>200</v>
      </c>
      <c r="E68" s="2">
        <v>784</v>
      </c>
      <c r="F68" s="2">
        <v>499</v>
      </c>
      <c r="G68" s="2">
        <v>708.5</v>
      </c>
      <c r="H68" s="2">
        <v>0</v>
      </c>
      <c r="I68" s="2">
        <v>13633.5</v>
      </c>
      <c r="J68" s="2">
        <v>1489.66</v>
      </c>
      <c r="K68" s="2">
        <v>1315.7</v>
      </c>
      <c r="L68" s="2">
        <v>1.1399999999994179</v>
      </c>
      <c r="M68" s="2">
        <v>2806.4999999999995</v>
      </c>
      <c r="N68" s="2">
        <v>10827</v>
      </c>
    </row>
    <row r="69" spans="1:16" x14ac:dyDescent="0.2">
      <c r="A69" s="4" t="s">
        <v>128</v>
      </c>
      <c r="B69" s="2" t="s">
        <v>129</v>
      </c>
      <c r="C69" s="13">
        <v>12673</v>
      </c>
      <c r="D69" s="2">
        <v>200</v>
      </c>
      <c r="E69" s="2">
        <v>784</v>
      </c>
      <c r="F69" s="2">
        <v>499</v>
      </c>
      <c r="G69" s="2">
        <v>708.5</v>
      </c>
      <c r="H69" s="2">
        <v>0</v>
      </c>
      <c r="I69" s="2">
        <v>14864.5</v>
      </c>
      <c r="J69" s="2">
        <v>1752.64</v>
      </c>
      <c r="K69" s="2">
        <v>1457.28</v>
      </c>
      <c r="L69" s="2">
        <v>909.57999999999993</v>
      </c>
      <c r="M69" s="2">
        <v>4119.5</v>
      </c>
      <c r="N69" s="2">
        <v>10745</v>
      </c>
    </row>
    <row r="70" spans="1:16" x14ac:dyDescent="0.2">
      <c r="A70" s="4" t="s">
        <v>130</v>
      </c>
      <c r="B70" s="2" t="s">
        <v>131</v>
      </c>
      <c r="C70" s="13">
        <v>11442</v>
      </c>
      <c r="D70" s="2">
        <v>0</v>
      </c>
      <c r="E70" s="2">
        <v>784</v>
      </c>
      <c r="F70" s="2">
        <v>499</v>
      </c>
      <c r="G70" s="2">
        <v>0</v>
      </c>
      <c r="H70" s="2">
        <v>0</v>
      </c>
      <c r="I70" s="2">
        <v>12725</v>
      </c>
      <c r="J70" s="2">
        <v>1312.16</v>
      </c>
      <c r="K70" s="2">
        <v>1315.7</v>
      </c>
      <c r="L70" s="2">
        <v>1.1399999999994179</v>
      </c>
      <c r="M70" s="2">
        <v>2628.9999999999995</v>
      </c>
      <c r="N70" s="2">
        <v>10096</v>
      </c>
    </row>
    <row r="71" spans="1:16" x14ac:dyDescent="0.2">
      <c r="A71" s="4" t="s">
        <v>132</v>
      </c>
      <c r="B71" s="2" t="s">
        <v>133</v>
      </c>
      <c r="C71" s="13">
        <v>11442</v>
      </c>
      <c r="D71" s="2">
        <v>0</v>
      </c>
      <c r="E71" s="2">
        <v>784</v>
      </c>
      <c r="F71" s="2">
        <v>499</v>
      </c>
      <c r="G71" s="2">
        <v>0</v>
      </c>
      <c r="H71" s="2">
        <v>0</v>
      </c>
      <c r="I71" s="2">
        <v>12725</v>
      </c>
      <c r="J71" s="2">
        <v>1302.1099999999999</v>
      </c>
      <c r="K71" s="2">
        <v>1315.69</v>
      </c>
      <c r="L71" s="2">
        <v>57.700000000000728</v>
      </c>
      <c r="M71" s="2">
        <v>2675.5000000000009</v>
      </c>
      <c r="N71" s="2">
        <v>10049.5</v>
      </c>
    </row>
    <row r="72" spans="1:16" x14ac:dyDescent="0.2">
      <c r="A72" s="4" t="s">
        <v>134</v>
      </c>
      <c r="B72" s="2" t="s">
        <v>135</v>
      </c>
      <c r="C72" s="13">
        <v>11442</v>
      </c>
      <c r="D72" s="2">
        <v>400</v>
      </c>
      <c r="E72" s="2">
        <v>784</v>
      </c>
      <c r="F72" s="2">
        <v>499</v>
      </c>
      <c r="G72" s="2">
        <v>0</v>
      </c>
      <c r="H72" s="2">
        <v>0</v>
      </c>
      <c r="I72" s="2">
        <v>13125</v>
      </c>
      <c r="J72" s="2">
        <v>1383.84</v>
      </c>
      <c r="K72" s="2">
        <v>1315.7</v>
      </c>
      <c r="L72" s="2">
        <v>0.95999999999912689</v>
      </c>
      <c r="M72" s="2">
        <v>2700.4999999999991</v>
      </c>
      <c r="N72" s="2">
        <v>10424.5</v>
      </c>
    </row>
    <row r="73" spans="1:16" s="12" customFormat="1" x14ac:dyDescent="0.2">
      <c r="A73" s="11"/>
      <c r="C73" s="12" t="s">
        <v>39</v>
      </c>
      <c r="D73" s="12" t="s">
        <v>39</v>
      </c>
      <c r="E73" s="12" t="s">
        <v>39</v>
      </c>
      <c r="F73" s="12" t="s">
        <v>39</v>
      </c>
      <c r="G73" s="12" t="s">
        <v>39</v>
      </c>
      <c r="H73" s="12" t="s">
        <v>39</v>
      </c>
      <c r="I73" s="12" t="s">
        <v>39</v>
      </c>
      <c r="J73" s="12" t="s">
        <v>39</v>
      </c>
      <c r="K73" s="12" t="s">
        <v>39</v>
      </c>
      <c r="L73" s="12" t="s">
        <v>39</v>
      </c>
      <c r="M73" s="12" t="s">
        <v>39</v>
      </c>
      <c r="N73" s="12" t="s">
        <v>39</v>
      </c>
      <c r="O73" s="2"/>
      <c r="P73" s="2"/>
    </row>
    <row r="75" spans="1:16" x14ac:dyDescent="0.2">
      <c r="A75" s="10" t="s">
        <v>138</v>
      </c>
    </row>
    <row r="76" spans="1:16" x14ac:dyDescent="0.2">
      <c r="A76" s="4" t="s">
        <v>498</v>
      </c>
      <c r="B76" s="2" t="s">
        <v>499</v>
      </c>
      <c r="C76" s="13">
        <v>12673</v>
      </c>
      <c r="D76" s="2">
        <v>0</v>
      </c>
      <c r="E76" s="2">
        <v>846</v>
      </c>
      <c r="F76" s="2">
        <v>528</v>
      </c>
      <c r="G76" s="2">
        <v>739.32</v>
      </c>
      <c r="H76" s="2">
        <v>0</v>
      </c>
      <c r="I76" s="2">
        <v>14786.32</v>
      </c>
      <c r="J76" s="2">
        <v>1736</v>
      </c>
      <c r="K76" s="2">
        <v>1457.32</v>
      </c>
      <c r="L76" s="2">
        <v>1</v>
      </c>
      <c r="M76" s="2">
        <v>3194.3199999999997</v>
      </c>
      <c r="N76" s="2">
        <v>11592</v>
      </c>
    </row>
    <row r="77" spans="1:16" x14ac:dyDescent="0.2">
      <c r="A77" s="4" t="s">
        <v>139</v>
      </c>
      <c r="B77" s="2" t="s">
        <v>140</v>
      </c>
      <c r="C77" s="13">
        <v>11442</v>
      </c>
      <c r="D77" s="2">
        <v>0</v>
      </c>
      <c r="E77" s="2">
        <v>784</v>
      </c>
      <c r="F77" s="2">
        <v>499</v>
      </c>
      <c r="G77" s="2">
        <v>708.5</v>
      </c>
      <c r="H77" s="2">
        <v>0</v>
      </c>
      <c r="I77" s="2">
        <v>13433.5</v>
      </c>
      <c r="J77" s="2">
        <v>1446.94</v>
      </c>
      <c r="K77" s="2">
        <v>1315.7</v>
      </c>
      <c r="L77" s="2">
        <v>1.3600000000005821</v>
      </c>
      <c r="M77" s="2">
        <v>2764.0000000000009</v>
      </c>
      <c r="N77" s="2">
        <v>10669.5</v>
      </c>
    </row>
    <row r="78" spans="1:16" x14ac:dyDescent="0.2">
      <c r="A78" s="4" t="s">
        <v>141</v>
      </c>
      <c r="B78" s="2" t="s">
        <v>142</v>
      </c>
      <c r="C78" s="13">
        <v>11442</v>
      </c>
      <c r="D78" s="2">
        <v>0</v>
      </c>
      <c r="E78" s="2">
        <v>784</v>
      </c>
      <c r="F78" s="2">
        <v>499</v>
      </c>
      <c r="G78" s="2">
        <v>0</v>
      </c>
      <c r="H78" s="2">
        <v>0</v>
      </c>
      <c r="I78" s="2">
        <v>12725</v>
      </c>
      <c r="J78" s="2">
        <v>1303.6199999999999</v>
      </c>
      <c r="K78" s="2">
        <v>1315.7</v>
      </c>
      <c r="L78" s="2">
        <v>48.680000000000291</v>
      </c>
      <c r="M78" s="2">
        <v>2668</v>
      </c>
      <c r="N78" s="2">
        <v>10057</v>
      </c>
    </row>
    <row r="79" spans="1:16" x14ac:dyDescent="0.2">
      <c r="A79" s="4" t="s">
        <v>508</v>
      </c>
      <c r="B79" s="2" t="s">
        <v>509</v>
      </c>
      <c r="C79" s="13">
        <v>12673</v>
      </c>
      <c r="D79" s="2">
        <v>0</v>
      </c>
      <c r="E79" s="2">
        <v>846</v>
      </c>
      <c r="F79" s="2">
        <v>528</v>
      </c>
      <c r="G79" s="2">
        <v>0</v>
      </c>
      <c r="H79" s="2">
        <v>0</v>
      </c>
      <c r="I79" s="2">
        <v>14047</v>
      </c>
      <c r="J79" s="2">
        <v>1567.43</v>
      </c>
      <c r="K79" s="2">
        <v>1457.34</v>
      </c>
      <c r="L79" s="2">
        <v>2971.2299999999996</v>
      </c>
      <c r="M79" s="2">
        <v>5996</v>
      </c>
      <c r="N79" s="2">
        <v>8051</v>
      </c>
    </row>
    <row r="80" spans="1:16" x14ac:dyDescent="0.2">
      <c r="A80" s="4" t="s">
        <v>143</v>
      </c>
      <c r="B80" s="2" t="s">
        <v>144</v>
      </c>
      <c r="C80" s="13">
        <v>11442</v>
      </c>
      <c r="D80" s="2">
        <v>0</v>
      </c>
      <c r="E80" s="2">
        <v>784</v>
      </c>
      <c r="F80" s="2">
        <v>499</v>
      </c>
      <c r="G80" s="2">
        <v>0</v>
      </c>
      <c r="H80" s="2">
        <v>0</v>
      </c>
      <c r="I80" s="2">
        <v>12725</v>
      </c>
      <c r="J80" s="2">
        <v>1312.16</v>
      </c>
      <c r="K80" s="2">
        <v>1315.7</v>
      </c>
      <c r="L80" s="2">
        <v>1.1399999999994179</v>
      </c>
      <c r="M80" s="2">
        <v>2628.9999999999995</v>
      </c>
      <c r="N80" s="2">
        <v>10096</v>
      </c>
    </row>
    <row r="81" spans="1:16" x14ac:dyDescent="0.2">
      <c r="A81" s="4" t="s">
        <v>145</v>
      </c>
      <c r="B81" s="2" t="s">
        <v>146</v>
      </c>
      <c r="C81" s="13">
        <v>11442</v>
      </c>
      <c r="D81" s="2">
        <v>400</v>
      </c>
      <c r="E81" s="2">
        <v>784</v>
      </c>
      <c r="F81" s="2">
        <v>499</v>
      </c>
      <c r="G81" s="2">
        <v>0</v>
      </c>
      <c r="H81" s="2">
        <v>0</v>
      </c>
      <c r="I81" s="2">
        <v>13125</v>
      </c>
      <c r="J81" s="2">
        <v>1383.84</v>
      </c>
      <c r="K81" s="2">
        <v>1315.7</v>
      </c>
      <c r="L81" s="2">
        <v>0.95999999999912689</v>
      </c>
      <c r="M81" s="2">
        <v>2700.4999999999991</v>
      </c>
      <c r="N81" s="2">
        <v>10424.5</v>
      </c>
    </row>
    <row r="82" spans="1:16" x14ac:dyDescent="0.2">
      <c r="A82" s="4" t="s">
        <v>147</v>
      </c>
      <c r="B82" s="2" t="s">
        <v>148</v>
      </c>
      <c r="C82" s="13">
        <v>11442</v>
      </c>
      <c r="D82" s="2">
        <v>200</v>
      </c>
      <c r="E82" s="2">
        <v>784</v>
      </c>
      <c r="F82" s="2">
        <v>499</v>
      </c>
      <c r="G82" s="2">
        <v>0</v>
      </c>
      <c r="H82" s="2">
        <v>0</v>
      </c>
      <c r="I82" s="2">
        <v>12925</v>
      </c>
      <c r="J82" s="2">
        <v>1348</v>
      </c>
      <c r="K82" s="2">
        <v>1315.7</v>
      </c>
      <c r="L82" s="2">
        <v>1567.2999999999993</v>
      </c>
      <c r="M82" s="2">
        <v>4230.9999999999991</v>
      </c>
      <c r="N82" s="2">
        <v>8694</v>
      </c>
    </row>
    <row r="83" spans="1:16" x14ac:dyDescent="0.2">
      <c r="A83" s="4" t="s">
        <v>149</v>
      </c>
      <c r="B83" s="2" t="s">
        <v>150</v>
      </c>
      <c r="C83" s="13">
        <v>11442</v>
      </c>
      <c r="D83" s="2">
        <v>400</v>
      </c>
      <c r="E83" s="2">
        <v>784</v>
      </c>
      <c r="F83" s="2">
        <v>499</v>
      </c>
      <c r="G83" s="2">
        <v>0</v>
      </c>
      <c r="H83" s="2">
        <v>0</v>
      </c>
      <c r="I83" s="2">
        <v>13125</v>
      </c>
      <c r="J83" s="2">
        <v>1383.84</v>
      </c>
      <c r="K83" s="2">
        <v>1315.7</v>
      </c>
      <c r="L83" s="2">
        <v>0.95999999999912689</v>
      </c>
      <c r="M83" s="2">
        <v>2700.4999999999991</v>
      </c>
      <c r="N83" s="2">
        <v>10424.5</v>
      </c>
    </row>
    <row r="84" spans="1:16" x14ac:dyDescent="0.2">
      <c r="A84" s="4" t="s">
        <v>151</v>
      </c>
      <c r="B84" s="2" t="s">
        <v>152</v>
      </c>
      <c r="C84" s="13">
        <v>11442</v>
      </c>
      <c r="D84" s="2">
        <v>400</v>
      </c>
      <c r="E84" s="2">
        <v>784</v>
      </c>
      <c r="F84" s="2">
        <v>499</v>
      </c>
      <c r="G84" s="2">
        <v>0</v>
      </c>
      <c r="H84" s="2">
        <v>0</v>
      </c>
      <c r="I84" s="2">
        <v>13125</v>
      </c>
      <c r="J84" s="2">
        <v>1383.84</v>
      </c>
      <c r="K84" s="2">
        <v>1315.7</v>
      </c>
      <c r="L84" s="2">
        <v>1.4599999999991269</v>
      </c>
      <c r="M84" s="2">
        <v>2700.9999999999991</v>
      </c>
      <c r="N84" s="2">
        <v>10424</v>
      </c>
    </row>
    <row r="85" spans="1:16" x14ac:dyDescent="0.2">
      <c r="A85" s="4" t="s">
        <v>153</v>
      </c>
      <c r="B85" s="2" t="s">
        <v>154</v>
      </c>
      <c r="C85" s="2">
        <v>11442</v>
      </c>
      <c r="D85" s="2">
        <v>200</v>
      </c>
      <c r="E85" s="2">
        <v>737</v>
      </c>
      <c r="F85" s="2">
        <v>455</v>
      </c>
      <c r="G85" s="2">
        <v>0</v>
      </c>
      <c r="H85" s="2">
        <v>0</v>
      </c>
      <c r="I85" s="2">
        <v>12834</v>
      </c>
      <c r="J85" s="2">
        <v>1331.92</v>
      </c>
      <c r="K85" s="2">
        <v>1315.84</v>
      </c>
      <c r="L85" s="2">
        <v>0.23999999999978172</v>
      </c>
      <c r="M85" s="2">
        <v>2648</v>
      </c>
      <c r="N85" s="2">
        <v>10186</v>
      </c>
    </row>
    <row r="86" spans="1:16" s="12" customFormat="1" x14ac:dyDescent="0.2">
      <c r="A86" s="11"/>
      <c r="C86" s="12" t="s">
        <v>39</v>
      </c>
      <c r="D86" s="12" t="s">
        <v>39</v>
      </c>
      <c r="E86" s="12" t="s">
        <v>39</v>
      </c>
      <c r="F86" s="12" t="s">
        <v>39</v>
      </c>
      <c r="G86" s="12" t="s">
        <v>39</v>
      </c>
      <c r="H86" s="12" t="s">
        <v>39</v>
      </c>
      <c r="I86" s="12" t="s">
        <v>39</v>
      </c>
      <c r="J86" s="12" t="s">
        <v>39</v>
      </c>
      <c r="K86" s="12" t="s">
        <v>39</v>
      </c>
      <c r="L86" s="12" t="s">
        <v>39</v>
      </c>
      <c r="M86" s="12" t="s">
        <v>39</v>
      </c>
      <c r="N86" s="12" t="s">
        <v>39</v>
      </c>
      <c r="O86" s="2"/>
      <c r="P86" s="2"/>
    </row>
    <row r="88" spans="1:16" x14ac:dyDescent="0.2">
      <c r="A88" s="10" t="s">
        <v>157</v>
      </c>
    </row>
    <row r="89" spans="1:16" x14ac:dyDescent="0.2">
      <c r="A89" s="4" t="s">
        <v>158</v>
      </c>
      <c r="B89" s="2" t="s">
        <v>159</v>
      </c>
      <c r="C89" s="13">
        <v>14053</v>
      </c>
      <c r="D89" s="2">
        <v>200</v>
      </c>
      <c r="E89" s="2">
        <v>991</v>
      </c>
      <c r="F89" s="2">
        <v>603</v>
      </c>
      <c r="G89" s="2">
        <v>850.2</v>
      </c>
      <c r="H89" s="2">
        <v>0</v>
      </c>
      <c r="I89" s="2">
        <v>16697.2</v>
      </c>
      <c r="J89" s="2">
        <v>2283.04</v>
      </c>
      <c r="K89" s="2">
        <v>1690.78</v>
      </c>
      <c r="L89" s="2">
        <v>1766.880000000001</v>
      </c>
      <c r="M89" s="2">
        <v>5740.7000000000007</v>
      </c>
      <c r="N89" s="2">
        <v>10956.5</v>
      </c>
    </row>
    <row r="90" spans="1:16" x14ac:dyDescent="0.2">
      <c r="A90" s="4" t="s">
        <v>160</v>
      </c>
      <c r="B90" s="2" t="s">
        <v>161</v>
      </c>
      <c r="C90" s="13">
        <v>12847</v>
      </c>
      <c r="D90" s="2">
        <v>0</v>
      </c>
      <c r="E90" s="2">
        <v>815</v>
      </c>
      <c r="F90" s="2">
        <v>496</v>
      </c>
      <c r="G90" s="2">
        <v>566.79999999999995</v>
      </c>
      <c r="H90" s="2">
        <v>0</v>
      </c>
      <c r="I90" s="2">
        <v>14724.8</v>
      </c>
      <c r="J90" s="2">
        <v>1719.76</v>
      </c>
      <c r="K90" s="2">
        <v>1477.4</v>
      </c>
      <c r="L90" s="2">
        <v>9941.64</v>
      </c>
      <c r="M90" s="2">
        <v>13138.8</v>
      </c>
      <c r="N90" s="2">
        <v>1586</v>
      </c>
    </row>
    <row r="91" spans="1:16" x14ac:dyDescent="0.2">
      <c r="A91" s="4" t="s">
        <v>162</v>
      </c>
      <c r="B91" s="2" t="s">
        <v>163</v>
      </c>
      <c r="C91" s="13">
        <v>11557</v>
      </c>
      <c r="D91" s="2">
        <v>0</v>
      </c>
      <c r="E91" s="2">
        <v>717</v>
      </c>
      <c r="F91" s="2">
        <v>447</v>
      </c>
      <c r="G91" s="2">
        <v>708.5</v>
      </c>
      <c r="H91" s="2">
        <v>0</v>
      </c>
      <c r="I91" s="2">
        <v>13429.5</v>
      </c>
      <c r="J91" s="2">
        <v>1443.92</v>
      </c>
      <c r="K91" s="2">
        <v>1329.04</v>
      </c>
      <c r="L91" s="2">
        <v>6007.0400000000009</v>
      </c>
      <c r="M91" s="2">
        <v>8780</v>
      </c>
      <c r="N91" s="2">
        <v>4649.5</v>
      </c>
    </row>
    <row r="92" spans="1:16" x14ac:dyDescent="0.2">
      <c r="A92" s="4" t="s">
        <v>534</v>
      </c>
      <c r="B92" s="17" t="s">
        <v>535</v>
      </c>
      <c r="C92" s="13">
        <v>2568.39</v>
      </c>
      <c r="D92" s="2">
        <v>0</v>
      </c>
      <c r="E92" s="2">
        <v>163</v>
      </c>
      <c r="F92" s="2">
        <v>99.2</v>
      </c>
      <c r="G92" s="2">
        <v>354.25</v>
      </c>
      <c r="H92" s="2">
        <v>85891.67</v>
      </c>
      <c r="I92" s="2">
        <v>89076.51</v>
      </c>
      <c r="J92" s="2">
        <f>86.33+1568.38+86.33</f>
        <v>1741.04</v>
      </c>
      <c r="K92" s="2">
        <v>0</v>
      </c>
      <c r="L92" s="2">
        <v>161.97</v>
      </c>
      <c r="M92" s="2">
        <v>1903.01</v>
      </c>
      <c r="N92" s="2">
        <v>87173.5</v>
      </c>
    </row>
    <row r="93" spans="1:16" x14ac:dyDescent="0.2">
      <c r="A93" s="4" t="s">
        <v>164</v>
      </c>
      <c r="B93" s="2" t="s">
        <v>165</v>
      </c>
      <c r="C93" s="13">
        <v>11929</v>
      </c>
      <c r="D93" s="2">
        <v>400</v>
      </c>
      <c r="E93" s="2">
        <v>737</v>
      </c>
      <c r="F93" s="2">
        <v>455</v>
      </c>
      <c r="G93" s="2">
        <v>566.79999999999995</v>
      </c>
      <c r="H93" s="2">
        <v>0</v>
      </c>
      <c r="I93" s="2">
        <v>14087.8</v>
      </c>
      <c r="J93" s="2">
        <v>1586.92</v>
      </c>
      <c r="K93" s="2">
        <v>1371.82</v>
      </c>
      <c r="L93" s="2">
        <v>219.55999999999949</v>
      </c>
      <c r="M93" s="2">
        <v>3178.2999999999993</v>
      </c>
      <c r="N93" s="2">
        <v>10909.5</v>
      </c>
    </row>
    <row r="94" spans="1:16" x14ac:dyDescent="0.2">
      <c r="A94" s="4" t="s">
        <v>166</v>
      </c>
      <c r="B94" s="2" t="s">
        <v>167</v>
      </c>
      <c r="C94" s="13">
        <v>11929</v>
      </c>
      <c r="D94" s="2">
        <v>200</v>
      </c>
      <c r="E94" s="2">
        <v>737</v>
      </c>
      <c r="F94" s="2">
        <v>455</v>
      </c>
      <c r="G94" s="2">
        <v>566.79999999999995</v>
      </c>
      <c r="H94" s="2">
        <v>0</v>
      </c>
      <c r="I94" s="2">
        <v>13887.8</v>
      </c>
      <c r="J94" s="2">
        <v>1544.2</v>
      </c>
      <c r="K94" s="2">
        <v>1371.82</v>
      </c>
      <c r="L94" s="2">
        <v>219.27999999999884</v>
      </c>
      <c r="M94" s="2">
        <v>3135.2999999999988</v>
      </c>
      <c r="N94" s="2">
        <v>10752.5</v>
      </c>
    </row>
    <row r="95" spans="1:16" x14ac:dyDescent="0.2">
      <c r="A95" s="4" t="s">
        <v>168</v>
      </c>
      <c r="B95" s="2" t="s">
        <v>169</v>
      </c>
      <c r="C95" s="13">
        <v>12847</v>
      </c>
      <c r="D95" s="2">
        <v>400</v>
      </c>
      <c r="E95" s="2">
        <v>815</v>
      </c>
      <c r="F95" s="2">
        <v>496</v>
      </c>
      <c r="G95" s="2">
        <v>566.79999999999995</v>
      </c>
      <c r="H95" s="2">
        <v>0</v>
      </c>
      <c r="I95" s="2">
        <v>15124.8</v>
      </c>
      <c r="J95" s="2">
        <v>1774.25</v>
      </c>
      <c r="K95" s="2">
        <v>1477.42</v>
      </c>
      <c r="L95" s="2">
        <v>11825.13</v>
      </c>
      <c r="M95" s="2">
        <v>15076.8</v>
      </c>
      <c r="N95" s="2">
        <v>48</v>
      </c>
    </row>
    <row r="96" spans="1:16" x14ac:dyDescent="0.2">
      <c r="A96" s="4" t="s">
        <v>170</v>
      </c>
      <c r="B96" s="2" t="s">
        <v>171</v>
      </c>
      <c r="C96" s="13">
        <v>12847</v>
      </c>
      <c r="D96" s="2">
        <v>400</v>
      </c>
      <c r="E96" s="2">
        <v>815</v>
      </c>
      <c r="F96" s="2">
        <v>496</v>
      </c>
      <c r="G96" s="2">
        <v>566.79999999999995</v>
      </c>
      <c r="H96" s="2">
        <v>0</v>
      </c>
      <c r="I96" s="2">
        <v>15124.8</v>
      </c>
      <c r="J96" s="2">
        <v>1808.44</v>
      </c>
      <c r="K96" s="2">
        <v>1477.4</v>
      </c>
      <c r="L96" s="2">
        <v>228.95999999999913</v>
      </c>
      <c r="M96" s="2">
        <v>3514.7999999999993</v>
      </c>
      <c r="N96" s="2">
        <v>11610</v>
      </c>
    </row>
    <row r="97" spans="1:16" x14ac:dyDescent="0.2">
      <c r="A97" s="4" t="s">
        <v>172</v>
      </c>
      <c r="B97" s="2" t="s">
        <v>173</v>
      </c>
      <c r="C97" s="13">
        <v>12847</v>
      </c>
      <c r="D97" s="2">
        <v>400</v>
      </c>
      <c r="E97" s="2">
        <v>815</v>
      </c>
      <c r="F97" s="2">
        <v>496</v>
      </c>
      <c r="G97" s="2">
        <v>566.79999999999995</v>
      </c>
      <c r="H97" s="2">
        <v>0</v>
      </c>
      <c r="I97" s="2">
        <v>15124.8</v>
      </c>
      <c r="J97" s="2">
        <v>1808.44</v>
      </c>
      <c r="K97" s="2">
        <v>1477.4</v>
      </c>
      <c r="L97" s="2">
        <v>3777.9599999999991</v>
      </c>
      <c r="M97" s="2">
        <v>7063.7999999999993</v>
      </c>
      <c r="N97" s="2">
        <v>8061</v>
      </c>
    </row>
    <row r="98" spans="1:16" x14ac:dyDescent="0.2">
      <c r="A98" s="4" t="s">
        <v>174</v>
      </c>
      <c r="B98" s="2" t="s">
        <v>175</v>
      </c>
      <c r="C98" s="13">
        <v>12847</v>
      </c>
      <c r="D98" s="2">
        <v>400</v>
      </c>
      <c r="E98" s="2">
        <v>815</v>
      </c>
      <c r="F98" s="2">
        <v>496</v>
      </c>
      <c r="G98" s="2">
        <v>566.79999999999995</v>
      </c>
      <c r="H98" s="2">
        <v>0</v>
      </c>
      <c r="I98" s="2">
        <v>15124.8</v>
      </c>
      <c r="J98" s="2">
        <v>1808.44</v>
      </c>
      <c r="K98" s="2">
        <v>1477.4</v>
      </c>
      <c r="L98" s="2">
        <v>6328.4599999999991</v>
      </c>
      <c r="M98" s="2">
        <v>9614.2999999999993</v>
      </c>
      <c r="N98" s="2">
        <v>5510.5</v>
      </c>
    </row>
    <row r="99" spans="1:16" x14ac:dyDescent="0.2">
      <c r="A99" s="4" t="s">
        <v>176</v>
      </c>
      <c r="B99" s="2" t="s">
        <v>177</v>
      </c>
      <c r="C99" s="13">
        <v>11929</v>
      </c>
      <c r="D99" s="2">
        <v>400</v>
      </c>
      <c r="E99" s="2">
        <v>737</v>
      </c>
      <c r="F99" s="2">
        <v>455</v>
      </c>
      <c r="G99" s="2">
        <v>566.79999999999995</v>
      </c>
      <c r="H99" s="2">
        <v>0</v>
      </c>
      <c r="I99" s="2">
        <v>14087.8</v>
      </c>
      <c r="J99" s="2">
        <v>1586.92</v>
      </c>
      <c r="K99" s="2">
        <v>1371.82</v>
      </c>
      <c r="L99" s="2">
        <v>219.55999999999949</v>
      </c>
      <c r="M99" s="2">
        <v>3178.2999999999993</v>
      </c>
      <c r="N99" s="2">
        <v>10909.5</v>
      </c>
    </row>
    <row r="100" spans="1:16" x14ac:dyDescent="0.2">
      <c r="A100" s="4" t="s">
        <v>178</v>
      </c>
      <c r="B100" s="2" t="s">
        <v>179</v>
      </c>
      <c r="C100" s="13">
        <v>12847</v>
      </c>
      <c r="D100" s="2">
        <v>200</v>
      </c>
      <c r="E100" s="2">
        <v>815</v>
      </c>
      <c r="F100" s="2">
        <v>496</v>
      </c>
      <c r="G100" s="2">
        <v>566.79999999999995</v>
      </c>
      <c r="H100" s="2">
        <v>0</v>
      </c>
      <c r="I100" s="2">
        <v>14924.8</v>
      </c>
      <c r="J100" s="2">
        <v>1765.72</v>
      </c>
      <c r="K100" s="2">
        <v>1477.4</v>
      </c>
      <c r="L100" s="2">
        <v>228.68000000000029</v>
      </c>
      <c r="M100" s="2">
        <v>3471.8</v>
      </c>
      <c r="N100" s="2">
        <v>11453</v>
      </c>
    </row>
    <row r="101" spans="1:16" x14ac:dyDescent="0.2">
      <c r="A101" s="4" t="s">
        <v>180</v>
      </c>
      <c r="B101" s="2" t="s">
        <v>181</v>
      </c>
      <c r="C101" s="13">
        <v>12847</v>
      </c>
      <c r="D101" s="2">
        <v>400</v>
      </c>
      <c r="E101" s="2">
        <v>815</v>
      </c>
      <c r="F101" s="2">
        <v>496</v>
      </c>
      <c r="G101" s="2">
        <v>283.39999999999998</v>
      </c>
      <c r="H101" s="2">
        <v>0</v>
      </c>
      <c r="I101" s="2">
        <v>14841.4</v>
      </c>
      <c r="J101" s="2">
        <v>1747.9</v>
      </c>
      <c r="K101" s="2">
        <v>1477.4</v>
      </c>
      <c r="L101" s="2">
        <v>5130.5999999999985</v>
      </c>
      <c r="M101" s="2">
        <v>8355.8999999999978</v>
      </c>
      <c r="N101" s="2">
        <v>6485.5</v>
      </c>
    </row>
    <row r="102" spans="1:16" x14ac:dyDescent="0.2">
      <c r="A102" s="4" t="s">
        <v>182</v>
      </c>
      <c r="B102" s="2" t="s">
        <v>183</v>
      </c>
      <c r="C102" s="13">
        <v>11929</v>
      </c>
      <c r="D102" s="2">
        <v>200</v>
      </c>
      <c r="E102" s="2">
        <v>737</v>
      </c>
      <c r="F102" s="2">
        <v>455</v>
      </c>
      <c r="G102" s="2">
        <v>283.39999999999998</v>
      </c>
      <c r="H102" s="2">
        <v>0</v>
      </c>
      <c r="I102" s="2">
        <v>13604.4</v>
      </c>
      <c r="J102" s="2">
        <v>1483.68</v>
      </c>
      <c r="K102" s="2">
        <v>1371.82</v>
      </c>
      <c r="L102" s="2">
        <v>5457.4</v>
      </c>
      <c r="M102" s="2">
        <v>8312.9</v>
      </c>
      <c r="N102" s="2">
        <v>5291.5</v>
      </c>
    </row>
    <row r="103" spans="1:16" x14ac:dyDescent="0.2">
      <c r="A103" s="4" t="s">
        <v>184</v>
      </c>
      <c r="B103" s="2" t="s">
        <v>185</v>
      </c>
      <c r="C103" s="13">
        <v>11557</v>
      </c>
      <c r="D103" s="2">
        <v>0</v>
      </c>
      <c r="E103" s="2">
        <v>717</v>
      </c>
      <c r="F103" s="2">
        <v>447</v>
      </c>
      <c r="G103" s="2">
        <v>283.39999999999998</v>
      </c>
      <c r="H103" s="2">
        <v>0</v>
      </c>
      <c r="I103" s="2">
        <v>13004.4</v>
      </c>
      <c r="J103" s="2">
        <v>1362.44</v>
      </c>
      <c r="K103" s="2">
        <v>1329.04</v>
      </c>
      <c r="L103" s="2">
        <v>3485.92</v>
      </c>
      <c r="M103" s="2">
        <v>6177.4</v>
      </c>
      <c r="N103" s="2">
        <v>6827</v>
      </c>
    </row>
    <row r="104" spans="1:16" x14ac:dyDescent="0.2">
      <c r="A104" s="4" t="s">
        <v>186</v>
      </c>
      <c r="B104" s="2" t="s">
        <v>187</v>
      </c>
      <c r="C104" s="13">
        <v>12319</v>
      </c>
      <c r="D104" s="2">
        <v>0</v>
      </c>
      <c r="E104" s="2">
        <v>788</v>
      </c>
      <c r="F104" s="2">
        <v>468</v>
      </c>
      <c r="G104" s="2">
        <v>0</v>
      </c>
      <c r="H104" s="2">
        <v>0</v>
      </c>
      <c r="I104" s="2">
        <v>13575</v>
      </c>
      <c r="J104" s="2">
        <v>1477.4</v>
      </c>
      <c r="K104" s="2">
        <v>1416.68</v>
      </c>
      <c r="L104" s="2">
        <v>6190.42</v>
      </c>
      <c r="M104" s="2">
        <v>9084.5</v>
      </c>
      <c r="N104" s="2">
        <v>4490.5</v>
      </c>
    </row>
    <row r="105" spans="1:16" x14ac:dyDescent="0.2">
      <c r="A105" s="4" t="s">
        <v>188</v>
      </c>
      <c r="B105" s="2" t="s">
        <v>189</v>
      </c>
      <c r="C105" s="13">
        <v>12847</v>
      </c>
      <c r="D105" s="2">
        <v>200</v>
      </c>
      <c r="E105" s="2">
        <v>815</v>
      </c>
      <c r="F105" s="2">
        <v>496</v>
      </c>
      <c r="G105" s="2">
        <v>0</v>
      </c>
      <c r="H105" s="2">
        <v>0</v>
      </c>
      <c r="I105" s="2">
        <v>14358</v>
      </c>
      <c r="J105" s="2">
        <v>1644.64</v>
      </c>
      <c r="K105" s="2">
        <v>1477.4</v>
      </c>
      <c r="L105" s="2">
        <v>5898.9599999999991</v>
      </c>
      <c r="M105" s="2">
        <v>9021</v>
      </c>
      <c r="N105" s="2">
        <v>5337</v>
      </c>
    </row>
    <row r="106" spans="1:16" x14ac:dyDescent="0.2">
      <c r="A106" s="4" t="s">
        <v>190</v>
      </c>
      <c r="B106" s="2" t="s">
        <v>191</v>
      </c>
      <c r="C106" s="13">
        <v>12319</v>
      </c>
      <c r="D106" s="2">
        <v>400</v>
      </c>
      <c r="E106" s="2">
        <v>788</v>
      </c>
      <c r="F106" s="2">
        <v>468</v>
      </c>
      <c r="G106" s="2">
        <v>0</v>
      </c>
      <c r="H106" s="2">
        <v>0</v>
      </c>
      <c r="I106" s="2">
        <v>13975</v>
      </c>
      <c r="J106" s="2">
        <v>1562.84</v>
      </c>
      <c r="K106" s="2">
        <v>1416.68</v>
      </c>
      <c r="L106" s="2">
        <v>222.97999999999956</v>
      </c>
      <c r="M106" s="2">
        <v>3202.4999999999995</v>
      </c>
      <c r="N106" s="2">
        <v>10772.5</v>
      </c>
    </row>
    <row r="107" spans="1:16" x14ac:dyDescent="0.2">
      <c r="A107" s="4" t="s">
        <v>192</v>
      </c>
      <c r="B107" s="2" t="s">
        <v>193</v>
      </c>
      <c r="C107" s="13">
        <v>12847</v>
      </c>
      <c r="D107" s="2">
        <v>0</v>
      </c>
      <c r="E107" s="2">
        <v>788</v>
      </c>
      <c r="F107" s="2">
        <v>468</v>
      </c>
      <c r="G107" s="2">
        <v>0</v>
      </c>
      <c r="H107" s="2">
        <v>2890.55</v>
      </c>
      <c r="I107" s="2">
        <v>16993.55</v>
      </c>
      <c r="J107" s="2">
        <v>2048.7600000000002</v>
      </c>
      <c r="K107" s="2">
        <v>1477.4</v>
      </c>
      <c r="L107" s="2">
        <v>2122.89</v>
      </c>
      <c r="M107" s="2">
        <v>5649.05</v>
      </c>
      <c r="N107" s="2">
        <v>11344.5</v>
      </c>
    </row>
    <row r="108" spans="1:16" x14ac:dyDescent="0.2">
      <c r="A108" s="4" t="s">
        <v>194</v>
      </c>
      <c r="B108" s="2" t="s">
        <v>195</v>
      </c>
      <c r="C108" s="13">
        <v>11929</v>
      </c>
      <c r="D108" s="2">
        <v>0</v>
      </c>
      <c r="E108" s="2">
        <v>737</v>
      </c>
      <c r="F108" s="2">
        <v>455</v>
      </c>
      <c r="G108" s="2">
        <v>0</v>
      </c>
      <c r="H108" s="2">
        <v>0</v>
      </c>
      <c r="I108" s="2">
        <v>13121</v>
      </c>
      <c r="J108" s="2">
        <v>1383.32</v>
      </c>
      <c r="K108" s="2">
        <v>1371.82</v>
      </c>
      <c r="L108" s="2">
        <v>219.36000000000058</v>
      </c>
      <c r="M108" s="2">
        <v>2974.5000000000005</v>
      </c>
      <c r="N108" s="2">
        <v>10146.5</v>
      </c>
    </row>
    <row r="109" spans="1:16" x14ac:dyDescent="0.2">
      <c r="A109" s="4" t="s">
        <v>196</v>
      </c>
      <c r="B109" s="2" t="s">
        <v>197</v>
      </c>
      <c r="C109" s="13">
        <v>12319</v>
      </c>
      <c r="D109" s="2">
        <v>200</v>
      </c>
      <c r="E109" s="2">
        <v>788</v>
      </c>
      <c r="F109" s="2">
        <v>346</v>
      </c>
      <c r="G109" s="2">
        <v>0</v>
      </c>
      <c r="H109" s="2">
        <v>0</v>
      </c>
      <c r="I109" s="2">
        <v>13653</v>
      </c>
      <c r="J109" s="2">
        <v>1494.06</v>
      </c>
      <c r="K109" s="2">
        <v>1416.68</v>
      </c>
      <c r="L109" s="2">
        <v>0.26000000000021828</v>
      </c>
      <c r="M109" s="2">
        <v>2911</v>
      </c>
      <c r="N109" s="2">
        <v>10742</v>
      </c>
    </row>
    <row r="110" spans="1:16" x14ac:dyDescent="0.2">
      <c r="A110" s="4" t="s">
        <v>198</v>
      </c>
      <c r="B110" s="2" t="s">
        <v>199</v>
      </c>
      <c r="C110" s="13">
        <v>11929</v>
      </c>
      <c r="D110" s="2">
        <v>0</v>
      </c>
      <c r="E110" s="2">
        <v>638.55999999999995</v>
      </c>
      <c r="F110" s="2">
        <v>394.16</v>
      </c>
      <c r="G110" s="2">
        <v>0</v>
      </c>
      <c r="H110" s="2">
        <v>0</v>
      </c>
      <c r="I110" s="2">
        <v>12961.72</v>
      </c>
      <c r="J110" s="2">
        <v>1354.78</v>
      </c>
      <c r="K110" s="2">
        <v>1371.82</v>
      </c>
      <c r="L110" s="2">
        <v>0.11999999999898137</v>
      </c>
      <c r="M110" s="2">
        <v>2726.7199999999989</v>
      </c>
      <c r="N110" s="2">
        <v>10235</v>
      </c>
    </row>
    <row r="111" spans="1:16" x14ac:dyDescent="0.2">
      <c r="A111" s="4" t="s">
        <v>200</v>
      </c>
      <c r="B111" s="2" t="s">
        <v>201</v>
      </c>
      <c r="C111" s="2">
        <v>12319</v>
      </c>
      <c r="D111" s="2">
        <v>0</v>
      </c>
      <c r="E111" s="2">
        <v>737</v>
      </c>
      <c r="F111" s="2">
        <v>675</v>
      </c>
      <c r="G111" s="2">
        <v>0</v>
      </c>
      <c r="H111" s="2">
        <v>0</v>
      </c>
      <c r="I111" s="2">
        <v>13731</v>
      </c>
      <c r="J111" s="2">
        <v>1472.34</v>
      </c>
      <c r="K111" s="2">
        <v>1396</v>
      </c>
      <c r="L111" s="2">
        <v>179.65999999999985</v>
      </c>
      <c r="M111" s="2">
        <v>3048</v>
      </c>
      <c r="N111" s="2">
        <v>10683</v>
      </c>
    </row>
    <row r="112" spans="1:16" s="12" customFormat="1" x14ac:dyDescent="0.2">
      <c r="A112" s="11"/>
      <c r="C112" s="12" t="s">
        <v>39</v>
      </c>
      <c r="D112" s="12" t="s">
        <v>39</v>
      </c>
      <c r="E112" s="12" t="s">
        <v>39</v>
      </c>
      <c r="F112" s="12" t="s">
        <v>39</v>
      </c>
      <c r="G112" s="12" t="s">
        <v>39</v>
      </c>
      <c r="H112" s="12" t="s">
        <v>39</v>
      </c>
      <c r="I112" s="12" t="s">
        <v>39</v>
      </c>
      <c r="J112" s="12" t="s">
        <v>39</v>
      </c>
      <c r="K112" s="12" t="s">
        <v>39</v>
      </c>
      <c r="L112" s="12" t="s">
        <v>39</v>
      </c>
      <c r="M112" s="12" t="s">
        <v>39</v>
      </c>
      <c r="N112" s="12" t="s">
        <v>39</v>
      </c>
      <c r="O112" s="2"/>
      <c r="P112" s="2"/>
    </row>
    <row r="114" spans="1:14" x14ac:dyDescent="0.2">
      <c r="A114" s="10" t="s">
        <v>206</v>
      </c>
    </row>
    <row r="115" spans="1:14" x14ac:dyDescent="0.2">
      <c r="A115" s="4" t="s">
        <v>207</v>
      </c>
      <c r="B115" s="2" t="s">
        <v>208</v>
      </c>
      <c r="C115" s="13">
        <v>12688</v>
      </c>
      <c r="D115" s="2">
        <v>400</v>
      </c>
      <c r="E115" s="2">
        <v>802</v>
      </c>
      <c r="F115" s="2">
        <v>482</v>
      </c>
      <c r="G115" s="2">
        <v>850.2</v>
      </c>
      <c r="H115" s="2">
        <v>0</v>
      </c>
      <c r="I115" s="2">
        <v>15222.2</v>
      </c>
      <c r="J115" s="2">
        <v>1829.24</v>
      </c>
      <c r="K115" s="2">
        <v>1459.1</v>
      </c>
      <c r="L115" s="2">
        <v>5116.3600000000006</v>
      </c>
      <c r="M115" s="2">
        <v>8404.7000000000007</v>
      </c>
      <c r="N115" s="2">
        <v>6817.5</v>
      </c>
    </row>
    <row r="116" spans="1:14" x14ac:dyDescent="0.2">
      <c r="A116" s="4" t="s">
        <v>209</v>
      </c>
      <c r="B116" s="2" t="s">
        <v>210</v>
      </c>
      <c r="C116" s="13">
        <v>11929</v>
      </c>
      <c r="D116" s="2">
        <v>200</v>
      </c>
      <c r="E116" s="2">
        <v>737</v>
      </c>
      <c r="F116" s="2">
        <v>455</v>
      </c>
      <c r="G116" s="2">
        <v>850.2</v>
      </c>
      <c r="H116" s="2">
        <v>0</v>
      </c>
      <c r="I116" s="2">
        <v>14171.2</v>
      </c>
      <c r="J116" s="2">
        <v>1604.74</v>
      </c>
      <c r="K116" s="2">
        <v>1371.82</v>
      </c>
      <c r="L116" s="2">
        <v>5859.6400000000012</v>
      </c>
      <c r="M116" s="2">
        <v>8836.2000000000007</v>
      </c>
      <c r="N116" s="2">
        <v>5335</v>
      </c>
    </row>
    <row r="117" spans="1:14" x14ac:dyDescent="0.2">
      <c r="A117" s="4" t="s">
        <v>211</v>
      </c>
      <c r="B117" s="2" t="s">
        <v>212</v>
      </c>
      <c r="C117" s="13">
        <v>11929</v>
      </c>
      <c r="D117" s="2">
        <v>200</v>
      </c>
      <c r="E117" s="2">
        <v>737</v>
      </c>
      <c r="F117" s="2">
        <v>455</v>
      </c>
      <c r="G117" s="2">
        <v>850.2</v>
      </c>
      <c r="H117" s="2">
        <v>0</v>
      </c>
      <c r="I117" s="2">
        <v>14171.2</v>
      </c>
      <c r="J117" s="2">
        <v>1602.44</v>
      </c>
      <c r="K117" s="2">
        <v>1371.82</v>
      </c>
      <c r="L117" s="2">
        <v>230.44000000000051</v>
      </c>
      <c r="M117" s="2">
        <v>3204.7000000000007</v>
      </c>
      <c r="N117" s="2">
        <v>10966.5</v>
      </c>
    </row>
    <row r="118" spans="1:14" x14ac:dyDescent="0.2">
      <c r="A118" s="4" t="s">
        <v>213</v>
      </c>
      <c r="B118" s="2" t="s">
        <v>214</v>
      </c>
      <c r="C118" s="13">
        <v>11929</v>
      </c>
      <c r="D118" s="2">
        <v>0</v>
      </c>
      <c r="E118" s="2">
        <v>737</v>
      </c>
      <c r="F118" s="2">
        <v>455</v>
      </c>
      <c r="G118" s="2">
        <v>850.2</v>
      </c>
      <c r="H118" s="2">
        <v>0</v>
      </c>
      <c r="I118" s="2">
        <v>13971.2</v>
      </c>
      <c r="J118" s="2">
        <v>1547.87</v>
      </c>
      <c r="K118" s="2">
        <v>1371.82</v>
      </c>
      <c r="L118" s="2">
        <v>7690.510000000002</v>
      </c>
      <c r="M118" s="2">
        <v>10610.2</v>
      </c>
      <c r="N118" s="2">
        <v>3361</v>
      </c>
    </row>
    <row r="119" spans="1:14" x14ac:dyDescent="0.2">
      <c r="A119" s="4" t="s">
        <v>215</v>
      </c>
      <c r="B119" s="2" t="s">
        <v>216</v>
      </c>
      <c r="C119" s="13">
        <v>11929</v>
      </c>
      <c r="D119" s="2">
        <v>400</v>
      </c>
      <c r="E119" s="2">
        <v>737</v>
      </c>
      <c r="F119" s="2">
        <v>455</v>
      </c>
      <c r="G119" s="2">
        <v>708.5</v>
      </c>
      <c r="H119" s="2">
        <v>0</v>
      </c>
      <c r="I119" s="2">
        <v>14229.5</v>
      </c>
      <c r="J119" s="2">
        <v>1617.2</v>
      </c>
      <c r="K119" s="2">
        <v>1371.82</v>
      </c>
      <c r="L119" s="2">
        <v>8670.98</v>
      </c>
      <c r="M119" s="2">
        <v>11660</v>
      </c>
      <c r="N119" s="2">
        <v>2569.5</v>
      </c>
    </row>
    <row r="120" spans="1:14" x14ac:dyDescent="0.2">
      <c r="A120" s="4" t="s">
        <v>217</v>
      </c>
      <c r="B120" s="2" t="s">
        <v>218</v>
      </c>
      <c r="C120" s="13">
        <v>11929</v>
      </c>
      <c r="D120" s="2">
        <v>0</v>
      </c>
      <c r="E120" s="2">
        <v>737</v>
      </c>
      <c r="F120" s="2">
        <v>455</v>
      </c>
      <c r="G120" s="2">
        <v>708.5</v>
      </c>
      <c r="H120" s="2">
        <v>0</v>
      </c>
      <c r="I120" s="2">
        <v>13829.5</v>
      </c>
      <c r="J120" s="2">
        <v>1375.51</v>
      </c>
      <c r="K120" s="2">
        <v>1371.82</v>
      </c>
      <c r="L120" s="2">
        <v>10075.17</v>
      </c>
      <c r="M120" s="2">
        <v>12822.5</v>
      </c>
      <c r="N120" s="2">
        <v>1007</v>
      </c>
    </row>
    <row r="121" spans="1:14" x14ac:dyDescent="0.2">
      <c r="A121" s="4" t="s">
        <v>219</v>
      </c>
      <c r="B121" s="2" t="s">
        <v>220</v>
      </c>
      <c r="C121" s="13">
        <v>12688</v>
      </c>
      <c r="D121" s="2">
        <v>200</v>
      </c>
      <c r="E121" s="2">
        <v>802</v>
      </c>
      <c r="F121" s="2">
        <v>482</v>
      </c>
      <c r="G121" s="2">
        <v>850.2</v>
      </c>
      <c r="H121" s="2">
        <v>0</v>
      </c>
      <c r="I121" s="2">
        <v>15022.2</v>
      </c>
      <c r="J121" s="2">
        <v>1786.52</v>
      </c>
      <c r="K121" s="2">
        <v>1459.1</v>
      </c>
      <c r="L121" s="2">
        <v>6088.5800000000017</v>
      </c>
      <c r="M121" s="2">
        <v>9334.2000000000007</v>
      </c>
      <c r="N121" s="2">
        <v>5688</v>
      </c>
    </row>
    <row r="122" spans="1:14" x14ac:dyDescent="0.2">
      <c r="A122" s="4" t="s">
        <v>221</v>
      </c>
      <c r="B122" s="2" t="s">
        <v>222</v>
      </c>
      <c r="C122" s="13">
        <v>11929</v>
      </c>
      <c r="D122" s="2">
        <v>200</v>
      </c>
      <c r="E122" s="2">
        <v>737</v>
      </c>
      <c r="F122" s="2">
        <v>455</v>
      </c>
      <c r="G122" s="2">
        <v>708.5</v>
      </c>
      <c r="H122" s="2">
        <v>0</v>
      </c>
      <c r="I122" s="2">
        <v>14029.5</v>
      </c>
      <c r="J122" s="2">
        <v>1574.48</v>
      </c>
      <c r="K122" s="2">
        <v>1371.82</v>
      </c>
      <c r="L122" s="2">
        <v>4012.2000000000007</v>
      </c>
      <c r="M122" s="2">
        <v>6958.5000000000009</v>
      </c>
      <c r="N122" s="2">
        <v>7071</v>
      </c>
    </row>
    <row r="123" spans="1:14" x14ac:dyDescent="0.2">
      <c r="A123" s="4" t="s">
        <v>223</v>
      </c>
      <c r="B123" s="2" t="s">
        <v>224</v>
      </c>
      <c r="C123" s="13">
        <v>11929</v>
      </c>
      <c r="D123" s="2">
        <v>400</v>
      </c>
      <c r="E123" s="2">
        <v>737</v>
      </c>
      <c r="F123" s="2">
        <v>455</v>
      </c>
      <c r="G123" s="2">
        <v>566.79999999999995</v>
      </c>
      <c r="H123" s="2">
        <v>0</v>
      </c>
      <c r="I123" s="2">
        <v>14087.8</v>
      </c>
      <c r="J123" s="2">
        <v>1586.92</v>
      </c>
      <c r="K123" s="2">
        <v>1371.82</v>
      </c>
      <c r="L123" s="2">
        <v>8045.0599999999995</v>
      </c>
      <c r="M123" s="2">
        <v>11003.8</v>
      </c>
      <c r="N123" s="2">
        <v>3084</v>
      </c>
    </row>
    <row r="124" spans="1:14" x14ac:dyDescent="0.2">
      <c r="A124" s="4" t="s">
        <v>225</v>
      </c>
      <c r="B124" s="2" t="s">
        <v>226</v>
      </c>
      <c r="C124" s="13">
        <v>11929</v>
      </c>
      <c r="D124" s="2">
        <v>400</v>
      </c>
      <c r="E124" s="2">
        <v>737</v>
      </c>
      <c r="F124" s="2">
        <v>455</v>
      </c>
      <c r="G124" s="2">
        <v>566.79999999999995</v>
      </c>
      <c r="H124" s="2">
        <v>0</v>
      </c>
      <c r="I124" s="2">
        <v>14087.8</v>
      </c>
      <c r="J124" s="2">
        <v>1586.92</v>
      </c>
      <c r="K124" s="2">
        <v>1371.82</v>
      </c>
      <c r="L124" s="2">
        <v>3202.0599999999995</v>
      </c>
      <c r="M124" s="2">
        <v>6160.7999999999993</v>
      </c>
      <c r="N124" s="2">
        <v>7927</v>
      </c>
    </row>
    <row r="125" spans="1:14" x14ac:dyDescent="0.2">
      <c r="A125" s="4" t="s">
        <v>227</v>
      </c>
      <c r="B125" s="2" t="s">
        <v>228</v>
      </c>
      <c r="C125" s="13">
        <v>11929</v>
      </c>
      <c r="D125" s="2">
        <v>0</v>
      </c>
      <c r="E125" s="2">
        <v>737</v>
      </c>
      <c r="F125" s="2">
        <v>455</v>
      </c>
      <c r="G125" s="2">
        <v>425.1</v>
      </c>
      <c r="H125" s="2">
        <v>0</v>
      </c>
      <c r="I125" s="2">
        <v>13546.1</v>
      </c>
      <c r="J125" s="2">
        <v>1439.37</v>
      </c>
      <c r="K125" s="2">
        <v>1371.83</v>
      </c>
      <c r="L125" s="2">
        <v>4564.9000000000015</v>
      </c>
      <c r="M125" s="2">
        <v>7376.1000000000013</v>
      </c>
      <c r="N125" s="2">
        <v>6170</v>
      </c>
    </row>
    <row r="126" spans="1:14" x14ac:dyDescent="0.2">
      <c r="A126" s="4" t="s">
        <v>229</v>
      </c>
      <c r="B126" s="2" t="s">
        <v>230</v>
      </c>
      <c r="C126" s="13">
        <v>12688</v>
      </c>
      <c r="D126" s="2">
        <v>200</v>
      </c>
      <c r="E126" s="2">
        <v>802</v>
      </c>
      <c r="F126" s="2">
        <v>482</v>
      </c>
      <c r="G126" s="2">
        <v>425.1</v>
      </c>
      <c r="H126" s="2">
        <v>0</v>
      </c>
      <c r="I126" s="2">
        <v>14597.1</v>
      </c>
      <c r="J126" s="2">
        <v>1695.72</v>
      </c>
      <c r="K126" s="2">
        <v>1459.1</v>
      </c>
      <c r="L126" s="2">
        <v>7584.2800000000007</v>
      </c>
      <c r="M126" s="2">
        <v>10739.1</v>
      </c>
      <c r="N126" s="2">
        <v>3858</v>
      </c>
    </row>
    <row r="127" spans="1:14" x14ac:dyDescent="0.2">
      <c r="A127" s="4" t="s">
        <v>231</v>
      </c>
      <c r="B127" s="2" t="s">
        <v>232</v>
      </c>
      <c r="C127" s="13">
        <v>12688</v>
      </c>
      <c r="D127" s="2">
        <v>0</v>
      </c>
      <c r="E127" s="2">
        <v>802</v>
      </c>
      <c r="F127" s="2">
        <v>482</v>
      </c>
      <c r="G127" s="2">
        <v>283.39999999999998</v>
      </c>
      <c r="H127" s="2">
        <v>0</v>
      </c>
      <c r="I127" s="2">
        <v>14255.4</v>
      </c>
      <c r="J127" s="2">
        <v>1619.34</v>
      </c>
      <c r="K127" s="2">
        <v>1459.1</v>
      </c>
      <c r="L127" s="2">
        <v>5334.9599999999991</v>
      </c>
      <c r="M127" s="2">
        <v>8413.3999999999978</v>
      </c>
      <c r="N127" s="2">
        <v>5842</v>
      </c>
    </row>
    <row r="128" spans="1:14" x14ac:dyDescent="0.2">
      <c r="A128" s="4" t="s">
        <v>233</v>
      </c>
      <c r="B128" s="2" t="s">
        <v>234</v>
      </c>
      <c r="C128" s="13">
        <v>11929</v>
      </c>
      <c r="D128" s="2">
        <v>0</v>
      </c>
      <c r="E128" s="2">
        <v>737</v>
      </c>
      <c r="F128" s="2">
        <v>455</v>
      </c>
      <c r="G128" s="2">
        <v>283.39999999999998</v>
      </c>
      <c r="H128" s="2">
        <v>0</v>
      </c>
      <c r="I128" s="2">
        <v>13404.4</v>
      </c>
      <c r="J128" s="2">
        <v>1426.62</v>
      </c>
      <c r="K128" s="2">
        <v>1371.83</v>
      </c>
      <c r="L128" s="2">
        <v>1777.9500000000007</v>
      </c>
      <c r="M128" s="2">
        <v>4576.4000000000005</v>
      </c>
      <c r="N128" s="2">
        <v>8828</v>
      </c>
    </row>
    <row r="129" spans="1:16" x14ac:dyDescent="0.2">
      <c r="A129" s="4" t="s">
        <v>526</v>
      </c>
      <c r="B129" s="2" t="s">
        <v>527</v>
      </c>
      <c r="C129" s="13">
        <v>11929</v>
      </c>
      <c r="D129" s="2">
        <v>0</v>
      </c>
      <c r="E129" s="2">
        <v>737</v>
      </c>
      <c r="F129" s="2">
        <v>455</v>
      </c>
      <c r="G129" s="2">
        <v>283.39999999999998</v>
      </c>
      <c r="H129" s="2">
        <v>0</v>
      </c>
      <c r="I129" s="2">
        <v>13404.4</v>
      </c>
      <c r="J129" s="2">
        <v>1362.55</v>
      </c>
      <c r="K129" s="2">
        <v>1371.82</v>
      </c>
      <c r="L129" s="2">
        <v>5470.0299999999988</v>
      </c>
      <c r="M129" s="2">
        <v>8204.3999999999978</v>
      </c>
      <c r="N129" s="2">
        <v>5200</v>
      </c>
    </row>
    <row r="130" spans="1:16" x14ac:dyDescent="0.2">
      <c r="A130" s="4" t="s">
        <v>235</v>
      </c>
      <c r="B130" s="2" t="s">
        <v>236</v>
      </c>
      <c r="C130" s="13">
        <v>11929</v>
      </c>
      <c r="D130" s="2">
        <v>400</v>
      </c>
      <c r="E130" s="2">
        <v>737</v>
      </c>
      <c r="F130" s="2">
        <v>455</v>
      </c>
      <c r="G130" s="2">
        <v>0</v>
      </c>
      <c r="H130" s="2">
        <v>0</v>
      </c>
      <c r="I130" s="2">
        <v>13521</v>
      </c>
      <c r="J130" s="2">
        <v>1465.86</v>
      </c>
      <c r="K130" s="2">
        <v>1371.82</v>
      </c>
      <c r="L130" s="2">
        <v>4219.32</v>
      </c>
      <c r="M130" s="2">
        <v>7057</v>
      </c>
      <c r="N130" s="2">
        <v>6464</v>
      </c>
    </row>
    <row r="131" spans="1:16" x14ac:dyDescent="0.2">
      <c r="A131" s="4" t="s">
        <v>237</v>
      </c>
      <c r="B131" s="2" t="s">
        <v>238</v>
      </c>
      <c r="C131" s="13">
        <v>11929</v>
      </c>
      <c r="D131" s="2">
        <v>0</v>
      </c>
      <c r="E131" s="2">
        <v>737</v>
      </c>
      <c r="F131" s="2">
        <v>455</v>
      </c>
      <c r="G131" s="2">
        <v>0</v>
      </c>
      <c r="H131" s="2">
        <v>0</v>
      </c>
      <c r="I131" s="2">
        <v>13121</v>
      </c>
      <c r="J131" s="2">
        <v>1233.79</v>
      </c>
      <c r="K131" s="2">
        <v>1371.78</v>
      </c>
      <c r="L131" s="2">
        <v>5670.43</v>
      </c>
      <c r="M131" s="2">
        <v>8276</v>
      </c>
      <c r="N131" s="2">
        <v>4845</v>
      </c>
    </row>
    <row r="132" spans="1:16" x14ac:dyDescent="0.2">
      <c r="A132" s="4" t="s">
        <v>239</v>
      </c>
      <c r="B132" s="2" t="s">
        <v>240</v>
      </c>
      <c r="C132" s="13">
        <v>11929</v>
      </c>
      <c r="D132" s="2">
        <v>200</v>
      </c>
      <c r="E132" s="2">
        <v>737</v>
      </c>
      <c r="F132" s="2">
        <v>455</v>
      </c>
      <c r="G132" s="2">
        <v>0</v>
      </c>
      <c r="H132" s="2">
        <v>0</v>
      </c>
      <c r="I132" s="2">
        <v>13321</v>
      </c>
      <c r="J132" s="2">
        <v>1424.54</v>
      </c>
      <c r="K132" s="2">
        <v>1371.78</v>
      </c>
      <c r="L132" s="2">
        <v>3414.6800000000003</v>
      </c>
      <c r="M132" s="2">
        <v>6211</v>
      </c>
      <c r="N132" s="2">
        <v>7110</v>
      </c>
    </row>
    <row r="133" spans="1:16" x14ac:dyDescent="0.2">
      <c r="A133" s="4" t="s">
        <v>241</v>
      </c>
      <c r="B133" s="2" t="s">
        <v>242</v>
      </c>
      <c r="C133" s="13">
        <v>14256</v>
      </c>
      <c r="D133" s="2">
        <v>0</v>
      </c>
      <c r="E133" s="2">
        <v>941.16</v>
      </c>
      <c r="F133" s="2">
        <v>645</v>
      </c>
      <c r="G133" s="2">
        <v>0</v>
      </c>
      <c r="H133" s="2">
        <v>0</v>
      </c>
      <c r="I133" s="2">
        <v>15842.16</v>
      </c>
      <c r="J133" s="2">
        <v>1961.68</v>
      </c>
      <c r="K133" s="2">
        <v>1639.44</v>
      </c>
      <c r="L133" s="2">
        <v>4.0000000000873115E-2</v>
      </c>
      <c r="M133" s="2">
        <v>3601.1600000000008</v>
      </c>
      <c r="N133" s="2">
        <v>12241</v>
      </c>
    </row>
    <row r="134" spans="1:16" x14ac:dyDescent="0.2">
      <c r="A134" s="4" t="s">
        <v>243</v>
      </c>
      <c r="B134" s="2" t="s">
        <v>244</v>
      </c>
      <c r="C134" s="13">
        <v>11929</v>
      </c>
      <c r="D134" s="2">
        <v>200</v>
      </c>
      <c r="E134" s="2">
        <v>737</v>
      </c>
      <c r="F134" s="2">
        <v>455</v>
      </c>
      <c r="G134" s="2">
        <v>0</v>
      </c>
      <c r="H134" s="2">
        <v>795.24</v>
      </c>
      <c r="I134" s="2">
        <v>14116.24</v>
      </c>
      <c r="J134" s="2">
        <v>1509.47</v>
      </c>
      <c r="K134" s="2">
        <v>1371.78</v>
      </c>
      <c r="L134" s="2">
        <v>-0.01</v>
      </c>
      <c r="M134" s="2">
        <v>2881.24</v>
      </c>
      <c r="N134" s="2">
        <v>11235</v>
      </c>
    </row>
    <row r="135" spans="1:16" x14ac:dyDescent="0.2">
      <c r="A135" s="4" t="s">
        <v>245</v>
      </c>
      <c r="B135" s="2" t="s">
        <v>246</v>
      </c>
      <c r="C135" s="13">
        <v>11929</v>
      </c>
      <c r="D135" s="2">
        <v>400</v>
      </c>
      <c r="E135" s="2">
        <v>737</v>
      </c>
      <c r="F135" s="2">
        <v>675</v>
      </c>
      <c r="G135" s="2">
        <v>0</v>
      </c>
      <c r="H135" s="2">
        <v>0</v>
      </c>
      <c r="I135" s="2">
        <v>13741</v>
      </c>
      <c r="J135" s="2">
        <v>1512.78</v>
      </c>
      <c r="K135" s="2">
        <v>1371.78</v>
      </c>
      <c r="L135" s="2">
        <v>0.44000000000050932</v>
      </c>
      <c r="M135" s="2">
        <v>2885.0000000000005</v>
      </c>
      <c r="N135" s="2">
        <v>10856</v>
      </c>
    </row>
    <row r="136" spans="1:16" s="12" customFormat="1" x14ac:dyDescent="0.2">
      <c r="A136" s="11"/>
      <c r="C136" s="12" t="s">
        <v>39</v>
      </c>
      <c r="D136" s="12" t="s">
        <v>39</v>
      </c>
      <c r="E136" s="12" t="s">
        <v>39</v>
      </c>
      <c r="F136" s="12" t="s">
        <v>39</v>
      </c>
      <c r="G136" s="12" t="s">
        <v>39</v>
      </c>
      <c r="H136" s="12" t="s">
        <v>39</v>
      </c>
      <c r="I136" s="12" t="s">
        <v>39</v>
      </c>
      <c r="J136" s="12" t="s">
        <v>39</v>
      </c>
      <c r="K136" s="12" t="s">
        <v>39</v>
      </c>
      <c r="L136" s="12" t="s">
        <v>39</v>
      </c>
      <c r="M136" s="12" t="s">
        <v>39</v>
      </c>
      <c r="N136" s="12" t="s">
        <v>39</v>
      </c>
      <c r="O136" s="2"/>
      <c r="P136" s="2"/>
    </row>
    <row r="138" spans="1:16" x14ac:dyDescent="0.2">
      <c r="A138" s="10" t="s">
        <v>251</v>
      </c>
    </row>
    <row r="139" spans="1:16" x14ac:dyDescent="0.2">
      <c r="A139" s="4" t="s">
        <v>252</v>
      </c>
      <c r="B139" s="2" t="s">
        <v>253</v>
      </c>
      <c r="C139" s="13">
        <v>14256</v>
      </c>
      <c r="D139" s="2">
        <v>400</v>
      </c>
      <c r="E139" s="2">
        <v>941</v>
      </c>
      <c r="F139" s="2">
        <v>645</v>
      </c>
      <c r="G139" s="2">
        <v>851.02</v>
      </c>
      <c r="H139" s="2">
        <v>0</v>
      </c>
      <c r="I139" s="2">
        <v>17093.02</v>
      </c>
      <c r="J139" s="2">
        <v>2228.8000000000002</v>
      </c>
      <c r="K139" s="2">
        <v>1639.4</v>
      </c>
      <c r="L139" s="2">
        <v>6854.82</v>
      </c>
      <c r="M139" s="2">
        <v>10723.02</v>
      </c>
      <c r="N139" s="2">
        <v>6370</v>
      </c>
    </row>
    <row r="140" spans="1:16" x14ac:dyDescent="0.2">
      <c r="A140" s="4" t="s">
        <v>254</v>
      </c>
      <c r="B140" s="2" t="s">
        <v>255</v>
      </c>
      <c r="C140" s="13">
        <v>12319</v>
      </c>
      <c r="D140" s="2">
        <v>400</v>
      </c>
      <c r="E140" s="2">
        <v>788</v>
      </c>
      <c r="F140" s="2">
        <v>468</v>
      </c>
      <c r="G140" s="2">
        <v>708.5</v>
      </c>
      <c r="H140" s="2">
        <v>0</v>
      </c>
      <c r="I140" s="2">
        <v>14683.5</v>
      </c>
      <c r="J140" s="2">
        <v>1887.07</v>
      </c>
      <c r="K140" s="2">
        <v>1416.68</v>
      </c>
      <c r="L140" s="2">
        <v>4484.25</v>
      </c>
      <c r="M140" s="2">
        <v>7788</v>
      </c>
      <c r="N140" s="2">
        <v>6895.5</v>
      </c>
    </row>
    <row r="141" spans="1:16" x14ac:dyDescent="0.2">
      <c r="A141" s="4" t="s">
        <v>256</v>
      </c>
      <c r="B141" s="2" t="s">
        <v>257</v>
      </c>
      <c r="C141" s="13">
        <v>12319</v>
      </c>
      <c r="D141" s="2">
        <v>200</v>
      </c>
      <c r="E141" s="2">
        <v>788</v>
      </c>
      <c r="F141" s="2">
        <v>468</v>
      </c>
      <c r="G141" s="2">
        <v>566.79999999999995</v>
      </c>
      <c r="H141" s="2">
        <v>0</v>
      </c>
      <c r="I141" s="2">
        <v>14341.8</v>
      </c>
      <c r="J141" s="2">
        <v>1685.04</v>
      </c>
      <c r="K141" s="2">
        <v>1416.68</v>
      </c>
      <c r="L141" s="2">
        <v>4991.0799999999981</v>
      </c>
      <c r="M141" s="2">
        <v>8092.7999999999984</v>
      </c>
      <c r="N141" s="2">
        <v>6249</v>
      </c>
    </row>
    <row r="142" spans="1:16" x14ac:dyDescent="0.2">
      <c r="A142" s="4" t="s">
        <v>258</v>
      </c>
      <c r="B142" s="2" t="s">
        <v>259</v>
      </c>
      <c r="C142" s="13">
        <v>12319</v>
      </c>
      <c r="D142" s="2">
        <v>400</v>
      </c>
      <c r="E142" s="2">
        <v>788</v>
      </c>
      <c r="F142" s="2">
        <v>468</v>
      </c>
      <c r="G142" s="2">
        <v>283.39999999999998</v>
      </c>
      <c r="H142" s="2">
        <v>0</v>
      </c>
      <c r="I142" s="2">
        <v>14258.4</v>
      </c>
      <c r="J142" s="2">
        <v>1623.36</v>
      </c>
      <c r="K142" s="2">
        <v>1416.68</v>
      </c>
      <c r="L142" s="2">
        <v>7631.3600000000006</v>
      </c>
      <c r="M142" s="2">
        <v>10671.400000000001</v>
      </c>
      <c r="N142" s="2">
        <v>3587</v>
      </c>
    </row>
    <row r="143" spans="1:16" x14ac:dyDescent="0.2">
      <c r="A143" s="4" t="s">
        <v>260</v>
      </c>
      <c r="B143" s="2" t="s">
        <v>261</v>
      </c>
      <c r="C143" s="13">
        <v>12319</v>
      </c>
      <c r="D143" s="2">
        <v>200</v>
      </c>
      <c r="E143" s="2">
        <v>788</v>
      </c>
      <c r="F143" s="2">
        <v>468</v>
      </c>
      <c r="G143" s="2">
        <v>0</v>
      </c>
      <c r="H143" s="2">
        <v>0</v>
      </c>
      <c r="I143" s="2">
        <v>13775</v>
      </c>
      <c r="J143" s="2">
        <v>1520.12</v>
      </c>
      <c r="K143" s="2">
        <v>1416.68</v>
      </c>
      <c r="L143" s="2">
        <v>5726.7000000000007</v>
      </c>
      <c r="M143" s="2">
        <v>8663.5</v>
      </c>
      <c r="N143" s="2">
        <v>5111.5</v>
      </c>
    </row>
    <row r="144" spans="1:16" x14ac:dyDescent="0.2">
      <c r="A144" s="4" t="s">
        <v>262</v>
      </c>
      <c r="B144" s="2" t="s">
        <v>263</v>
      </c>
      <c r="C144" s="13">
        <v>12319</v>
      </c>
      <c r="D144" s="2">
        <v>0</v>
      </c>
      <c r="E144" s="2">
        <v>788</v>
      </c>
      <c r="F144" s="2">
        <v>468</v>
      </c>
      <c r="G144" s="2">
        <v>0</v>
      </c>
      <c r="H144" s="2">
        <v>0</v>
      </c>
      <c r="I144" s="2">
        <v>13575</v>
      </c>
      <c r="J144" s="2">
        <v>1477.4</v>
      </c>
      <c r="K144" s="2">
        <v>1416.68</v>
      </c>
      <c r="L144" s="2">
        <v>6094.92</v>
      </c>
      <c r="M144" s="2">
        <v>8989</v>
      </c>
      <c r="N144" s="2">
        <v>4586</v>
      </c>
    </row>
    <row r="145" spans="1:16" s="12" customFormat="1" x14ac:dyDescent="0.2">
      <c r="A145" s="11"/>
      <c r="C145" s="12" t="s">
        <v>39</v>
      </c>
      <c r="D145" s="12" t="s">
        <v>39</v>
      </c>
      <c r="E145" s="12" t="s">
        <v>39</v>
      </c>
      <c r="F145" s="12" t="s">
        <v>39</v>
      </c>
      <c r="G145" s="12" t="s">
        <v>39</v>
      </c>
      <c r="H145" s="12" t="s">
        <v>39</v>
      </c>
      <c r="I145" s="12" t="s">
        <v>39</v>
      </c>
      <c r="J145" s="12" t="s">
        <v>39</v>
      </c>
      <c r="K145" s="12" t="s">
        <v>39</v>
      </c>
      <c r="L145" s="12" t="s">
        <v>39</v>
      </c>
      <c r="M145" s="12" t="s">
        <v>39</v>
      </c>
      <c r="N145" s="12" t="s">
        <v>39</v>
      </c>
      <c r="O145" s="2"/>
      <c r="P145" s="2"/>
    </row>
    <row r="147" spans="1:16" x14ac:dyDescent="0.2">
      <c r="A147" s="10" t="s">
        <v>264</v>
      </c>
    </row>
    <row r="148" spans="1:16" x14ac:dyDescent="0.2">
      <c r="A148" s="4" t="s">
        <v>265</v>
      </c>
      <c r="B148" s="2" t="s">
        <v>266</v>
      </c>
      <c r="C148" s="13">
        <v>14256</v>
      </c>
      <c r="D148" s="2">
        <v>200</v>
      </c>
      <c r="E148" s="2">
        <v>941</v>
      </c>
      <c r="F148" s="2">
        <v>645</v>
      </c>
      <c r="G148" s="2">
        <v>425.1</v>
      </c>
      <c r="H148" s="2">
        <v>0</v>
      </c>
      <c r="I148" s="2">
        <v>16467.099999999999</v>
      </c>
      <c r="J148" s="2">
        <v>2095.1</v>
      </c>
      <c r="K148" s="2">
        <v>1639.4</v>
      </c>
      <c r="L148" s="2">
        <v>6145.5999999999985</v>
      </c>
      <c r="M148" s="2">
        <v>9880.0999999999985</v>
      </c>
      <c r="N148" s="2">
        <v>6587</v>
      </c>
    </row>
    <row r="149" spans="1:16" x14ac:dyDescent="0.2">
      <c r="A149" s="4" t="s">
        <v>267</v>
      </c>
      <c r="B149" s="2" t="s">
        <v>268</v>
      </c>
      <c r="C149" s="13">
        <v>12319</v>
      </c>
      <c r="D149" s="2">
        <v>200</v>
      </c>
      <c r="E149" s="2">
        <v>788</v>
      </c>
      <c r="F149" s="2">
        <v>468</v>
      </c>
      <c r="G149" s="2">
        <v>283.39999999999998</v>
      </c>
      <c r="H149" s="2">
        <v>0</v>
      </c>
      <c r="I149" s="2">
        <v>14058.4</v>
      </c>
      <c r="J149" s="2">
        <v>1580.64</v>
      </c>
      <c r="K149" s="2">
        <v>1416.68</v>
      </c>
      <c r="L149" s="2">
        <v>7745.08</v>
      </c>
      <c r="M149" s="2">
        <v>10742.4</v>
      </c>
      <c r="N149" s="2">
        <v>3316</v>
      </c>
    </row>
    <row r="150" spans="1:16" s="12" customFormat="1" x14ac:dyDescent="0.2">
      <c r="A150" s="11"/>
      <c r="C150" s="12" t="s">
        <v>39</v>
      </c>
      <c r="D150" s="12" t="s">
        <v>39</v>
      </c>
      <c r="E150" s="12" t="s">
        <v>39</v>
      </c>
      <c r="F150" s="12" t="s">
        <v>39</v>
      </c>
      <c r="G150" s="12" t="s">
        <v>39</v>
      </c>
      <c r="H150" s="12" t="s">
        <v>39</v>
      </c>
      <c r="I150" s="12" t="s">
        <v>39</v>
      </c>
      <c r="J150" s="12" t="s">
        <v>39</v>
      </c>
      <c r="K150" s="12" t="s">
        <v>39</v>
      </c>
      <c r="L150" s="12" t="s">
        <v>39</v>
      </c>
      <c r="M150" s="12" t="s">
        <v>39</v>
      </c>
      <c r="N150" s="12" t="s">
        <v>39</v>
      </c>
      <c r="O150" s="2"/>
      <c r="P150" s="2"/>
    </row>
    <row r="152" spans="1:16" x14ac:dyDescent="0.2">
      <c r="A152" s="10" t="s">
        <v>269</v>
      </c>
    </row>
    <row r="153" spans="1:16" x14ac:dyDescent="0.2">
      <c r="A153" s="4" t="s">
        <v>528</v>
      </c>
      <c r="B153" s="2" t="s">
        <v>529</v>
      </c>
      <c r="C153" s="2">
        <v>11929</v>
      </c>
      <c r="D153" s="2">
        <v>0</v>
      </c>
      <c r="E153" s="2">
        <v>737</v>
      </c>
      <c r="F153" s="2">
        <v>455</v>
      </c>
      <c r="G153" s="2">
        <v>708.5</v>
      </c>
      <c r="H153" s="2">
        <v>0</v>
      </c>
      <c r="I153" s="2">
        <v>13829.5</v>
      </c>
      <c r="J153" s="2">
        <v>1529.46</v>
      </c>
      <c r="K153" s="2">
        <v>1371.82</v>
      </c>
      <c r="L153" s="2">
        <v>4126.2200000000012</v>
      </c>
      <c r="M153" s="2">
        <v>7027.5000000000009</v>
      </c>
      <c r="N153" s="2">
        <v>6802</v>
      </c>
    </row>
    <row r="154" spans="1:16" x14ac:dyDescent="0.2">
      <c r="A154" s="4" t="s">
        <v>270</v>
      </c>
      <c r="B154" s="2" t="s">
        <v>271</v>
      </c>
      <c r="C154" s="2">
        <v>13775</v>
      </c>
      <c r="D154" s="2">
        <v>200</v>
      </c>
      <c r="E154" s="2">
        <v>903</v>
      </c>
      <c r="F154" s="2">
        <v>549</v>
      </c>
      <c r="G154" s="2">
        <v>708.5</v>
      </c>
      <c r="H154" s="2">
        <v>0</v>
      </c>
      <c r="I154" s="2">
        <v>16135.5</v>
      </c>
      <c r="J154" s="2">
        <v>2024.3</v>
      </c>
      <c r="K154" s="2">
        <v>1584.1</v>
      </c>
      <c r="L154" s="2">
        <v>10216.6</v>
      </c>
      <c r="M154" s="2">
        <v>13825</v>
      </c>
      <c r="N154" s="2">
        <v>2310.5</v>
      </c>
    </row>
    <row r="155" spans="1:16" x14ac:dyDescent="0.2">
      <c r="A155" s="4" t="s">
        <v>272</v>
      </c>
      <c r="B155" s="2" t="s">
        <v>273</v>
      </c>
      <c r="C155" s="2">
        <v>13775</v>
      </c>
      <c r="D155" s="2">
        <v>200</v>
      </c>
      <c r="E155" s="2">
        <v>903</v>
      </c>
      <c r="F155" s="2">
        <v>549</v>
      </c>
      <c r="G155" s="2">
        <v>566.79999999999995</v>
      </c>
      <c r="H155" s="2">
        <v>0</v>
      </c>
      <c r="I155" s="2">
        <v>15993.8</v>
      </c>
      <c r="J155" s="2">
        <v>1994.02</v>
      </c>
      <c r="K155" s="2">
        <v>1584.1</v>
      </c>
      <c r="L155" s="2">
        <v>7723.68</v>
      </c>
      <c r="M155" s="2">
        <v>11301.8</v>
      </c>
      <c r="N155" s="2">
        <v>4692</v>
      </c>
    </row>
    <row r="156" spans="1:16" x14ac:dyDescent="0.2">
      <c r="A156" s="4" t="s">
        <v>274</v>
      </c>
      <c r="B156" s="2" t="s">
        <v>275</v>
      </c>
      <c r="C156" s="2">
        <v>13308</v>
      </c>
      <c r="D156" s="2">
        <v>200</v>
      </c>
      <c r="E156" s="2">
        <v>915</v>
      </c>
      <c r="F156" s="2">
        <v>616</v>
      </c>
      <c r="G156" s="2">
        <v>566.79999999999995</v>
      </c>
      <c r="H156" s="2">
        <v>0</v>
      </c>
      <c r="I156" s="2">
        <v>15605.8</v>
      </c>
      <c r="J156" s="2">
        <v>1816.38</v>
      </c>
      <c r="K156" s="2">
        <v>1530.38</v>
      </c>
      <c r="L156" s="2">
        <v>677.03999999999905</v>
      </c>
      <c r="M156" s="2">
        <v>4023.7999999999993</v>
      </c>
      <c r="N156" s="2">
        <v>11582</v>
      </c>
    </row>
    <row r="157" spans="1:16" x14ac:dyDescent="0.2">
      <c r="A157" s="4" t="s">
        <v>276</v>
      </c>
      <c r="B157" s="2" t="s">
        <v>277</v>
      </c>
      <c r="C157" s="2">
        <v>12688</v>
      </c>
      <c r="D157" s="2">
        <v>200</v>
      </c>
      <c r="E157" s="2">
        <v>802</v>
      </c>
      <c r="F157" s="2">
        <v>482</v>
      </c>
      <c r="G157" s="2">
        <v>566.79999999999995</v>
      </c>
      <c r="H157" s="2">
        <v>0</v>
      </c>
      <c r="I157" s="2">
        <v>14738.8</v>
      </c>
      <c r="J157" s="2">
        <v>1725.98</v>
      </c>
      <c r="K157" s="2">
        <v>1459.1</v>
      </c>
      <c r="L157" s="2">
        <v>8555.7199999999993</v>
      </c>
      <c r="M157" s="2">
        <v>11740.8</v>
      </c>
      <c r="N157" s="2">
        <v>2998</v>
      </c>
    </row>
    <row r="158" spans="1:16" x14ac:dyDescent="0.2">
      <c r="A158" s="4" t="s">
        <v>278</v>
      </c>
      <c r="B158" s="2" t="s">
        <v>279</v>
      </c>
      <c r="C158" s="2">
        <v>13775</v>
      </c>
      <c r="D158" s="2">
        <v>200</v>
      </c>
      <c r="E158" s="2">
        <v>903</v>
      </c>
      <c r="F158" s="2">
        <v>549</v>
      </c>
      <c r="G158" s="2">
        <v>566.79999999999995</v>
      </c>
      <c r="H158" s="2">
        <v>0</v>
      </c>
      <c r="I158" s="2">
        <v>15993.8</v>
      </c>
      <c r="J158" s="2">
        <v>1989.67</v>
      </c>
      <c r="K158" s="2">
        <v>1584.1</v>
      </c>
      <c r="L158" s="2">
        <v>8649.5299999999988</v>
      </c>
      <c r="M158" s="2">
        <v>12223.3</v>
      </c>
      <c r="N158" s="2">
        <v>3770.5</v>
      </c>
    </row>
    <row r="159" spans="1:16" x14ac:dyDescent="0.2">
      <c r="A159" s="4" t="s">
        <v>280</v>
      </c>
      <c r="B159" s="2" t="s">
        <v>281</v>
      </c>
      <c r="C159" s="2">
        <v>13308</v>
      </c>
      <c r="D159" s="2">
        <v>0</v>
      </c>
      <c r="E159" s="2">
        <v>915</v>
      </c>
      <c r="F159" s="2">
        <v>616</v>
      </c>
      <c r="G159" s="2">
        <v>566.79999999999995</v>
      </c>
      <c r="H159" s="2">
        <v>0</v>
      </c>
      <c r="I159" s="2">
        <v>15405.8</v>
      </c>
      <c r="J159" s="2">
        <v>1678.91</v>
      </c>
      <c r="K159" s="2">
        <v>1530.38</v>
      </c>
      <c r="L159" s="2">
        <v>8379.0099999999984</v>
      </c>
      <c r="M159" s="2">
        <v>11588.3</v>
      </c>
      <c r="N159" s="2">
        <v>3817.5</v>
      </c>
    </row>
    <row r="160" spans="1:16" x14ac:dyDescent="0.2">
      <c r="A160" s="4" t="s">
        <v>282</v>
      </c>
      <c r="B160" s="2" t="s">
        <v>283</v>
      </c>
      <c r="C160" s="2">
        <v>13775</v>
      </c>
      <c r="D160" s="2">
        <v>200</v>
      </c>
      <c r="E160" s="2">
        <v>903</v>
      </c>
      <c r="F160" s="2">
        <v>549</v>
      </c>
      <c r="G160" s="2">
        <v>566.79999999999995</v>
      </c>
      <c r="H160" s="2">
        <v>0</v>
      </c>
      <c r="I160" s="2">
        <v>15993.8</v>
      </c>
      <c r="J160" s="2">
        <v>1994.02</v>
      </c>
      <c r="K160" s="2">
        <v>1584.1</v>
      </c>
      <c r="L160" s="2">
        <v>6801.18</v>
      </c>
      <c r="M160" s="2">
        <v>10379.299999999999</v>
      </c>
      <c r="N160" s="2">
        <v>5614.5</v>
      </c>
    </row>
    <row r="161" spans="1:14" x14ac:dyDescent="0.2">
      <c r="A161" s="4" t="s">
        <v>284</v>
      </c>
      <c r="B161" s="2" t="s">
        <v>285</v>
      </c>
      <c r="C161" s="2">
        <v>11929</v>
      </c>
      <c r="D161" s="2">
        <v>0</v>
      </c>
      <c r="E161" s="2">
        <v>737</v>
      </c>
      <c r="F161" s="2">
        <v>455</v>
      </c>
      <c r="G161" s="2">
        <v>425.1</v>
      </c>
      <c r="H161" s="2">
        <v>0</v>
      </c>
      <c r="I161" s="2">
        <v>13546.1</v>
      </c>
      <c r="J161" s="2">
        <v>1471.22</v>
      </c>
      <c r="K161" s="2">
        <v>1371.82</v>
      </c>
      <c r="L161" s="2">
        <v>219.56000000000131</v>
      </c>
      <c r="M161" s="2">
        <v>3062.6000000000013</v>
      </c>
      <c r="N161" s="2">
        <v>10483.5</v>
      </c>
    </row>
    <row r="162" spans="1:14" x14ac:dyDescent="0.2">
      <c r="A162" s="4" t="s">
        <v>286</v>
      </c>
      <c r="B162" s="2" t="s">
        <v>287</v>
      </c>
      <c r="C162" s="2">
        <v>9982</v>
      </c>
      <c r="D162" s="2">
        <v>0</v>
      </c>
      <c r="E162" s="2">
        <v>687</v>
      </c>
      <c r="F162" s="2">
        <v>462</v>
      </c>
      <c r="G162" s="2">
        <v>425.1</v>
      </c>
      <c r="H162" s="2">
        <v>0</v>
      </c>
      <c r="I162" s="2">
        <v>11556.1</v>
      </c>
      <c r="J162" s="2">
        <v>1094.52</v>
      </c>
      <c r="K162" s="2">
        <v>1147.74</v>
      </c>
      <c r="L162" s="2">
        <v>1996.8400000000001</v>
      </c>
      <c r="M162" s="2">
        <v>4239.1000000000004</v>
      </c>
      <c r="N162" s="2">
        <v>7317</v>
      </c>
    </row>
    <row r="163" spans="1:14" x14ac:dyDescent="0.2">
      <c r="A163" s="4" t="s">
        <v>288</v>
      </c>
      <c r="B163" s="2" t="s">
        <v>289</v>
      </c>
      <c r="C163" s="2">
        <v>13775</v>
      </c>
      <c r="D163" s="2">
        <v>400</v>
      </c>
      <c r="E163" s="2">
        <v>903</v>
      </c>
      <c r="F163" s="2">
        <v>549</v>
      </c>
      <c r="G163" s="2">
        <v>425.1</v>
      </c>
      <c r="H163" s="2">
        <v>0</v>
      </c>
      <c r="I163" s="2">
        <v>16052.1</v>
      </c>
      <c r="J163" s="2">
        <v>2006.48</v>
      </c>
      <c r="K163" s="2">
        <v>1584.1</v>
      </c>
      <c r="L163" s="2">
        <v>4009.0200000000004</v>
      </c>
      <c r="M163" s="2">
        <v>7599.6</v>
      </c>
      <c r="N163" s="2">
        <v>8452.5</v>
      </c>
    </row>
    <row r="164" spans="1:14" x14ac:dyDescent="0.2">
      <c r="A164" s="4" t="s">
        <v>290</v>
      </c>
      <c r="B164" s="2" t="s">
        <v>291</v>
      </c>
      <c r="C164" s="2">
        <v>7992</v>
      </c>
      <c r="D164" s="2">
        <v>400</v>
      </c>
      <c r="E164" s="2">
        <v>547</v>
      </c>
      <c r="F164" s="2">
        <v>340</v>
      </c>
      <c r="G164" s="2">
        <v>425.1</v>
      </c>
      <c r="H164" s="2">
        <v>0</v>
      </c>
      <c r="I164" s="2">
        <v>9704.1</v>
      </c>
      <c r="J164" s="2">
        <v>796.4</v>
      </c>
      <c r="K164" s="2">
        <v>919.02</v>
      </c>
      <c r="L164" s="2">
        <v>0.68000000000029104</v>
      </c>
      <c r="M164" s="2">
        <v>1716.1000000000004</v>
      </c>
      <c r="N164" s="2">
        <v>7988</v>
      </c>
    </row>
    <row r="165" spans="1:14" x14ac:dyDescent="0.2">
      <c r="A165" s="4" t="s">
        <v>292</v>
      </c>
      <c r="B165" s="2" t="s">
        <v>293</v>
      </c>
      <c r="C165" s="2">
        <v>13775</v>
      </c>
      <c r="D165" s="2">
        <v>0</v>
      </c>
      <c r="E165" s="2">
        <v>903</v>
      </c>
      <c r="F165" s="2">
        <v>549</v>
      </c>
      <c r="G165" s="2">
        <v>425.1</v>
      </c>
      <c r="H165" s="2">
        <v>0</v>
      </c>
      <c r="I165" s="2">
        <v>15652.1</v>
      </c>
      <c r="J165" s="2">
        <v>1623.13</v>
      </c>
      <c r="K165" s="2">
        <v>1584.1</v>
      </c>
      <c r="L165" s="2">
        <v>6357.8700000000008</v>
      </c>
      <c r="M165" s="2">
        <v>9565.1</v>
      </c>
      <c r="N165" s="2">
        <v>6087</v>
      </c>
    </row>
    <row r="166" spans="1:14" x14ac:dyDescent="0.2">
      <c r="A166" s="4" t="s">
        <v>294</v>
      </c>
      <c r="B166" s="2" t="s">
        <v>295</v>
      </c>
      <c r="C166" s="13">
        <v>13775</v>
      </c>
      <c r="D166" s="2">
        <v>0</v>
      </c>
      <c r="E166" s="2">
        <v>903</v>
      </c>
      <c r="F166" s="2">
        <v>549</v>
      </c>
      <c r="G166" s="2">
        <v>425.1</v>
      </c>
      <c r="H166" s="2">
        <v>0</v>
      </c>
      <c r="I166" s="2">
        <v>15652.1</v>
      </c>
      <c r="J166" s="2">
        <v>1921.04</v>
      </c>
      <c r="K166" s="2">
        <v>1584.1</v>
      </c>
      <c r="L166" s="2">
        <v>6481.9600000000009</v>
      </c>
      <c r="M166" s="2">
        <v>9987.1</v>
      </c>
      <c r="N166" s="2">
        <v>5665</v>
      </c>
    </row>
    <row r="167" spans="1:14" x14ac:dyDescent="0.2">
      <c r="A167" s="4" t="s">
        <v>296</v>
      </c>
      <c r="B167" s="2" t="s">
        <v>297</v>
      </c>
      <c r="C167" s="13">
        <v>14306</v>
      </c>
      <c r="D167" s="2">
        <v>200</v>
      </c>
      <c r="E167" s="2">
        <v>1016</v>
      </c>
      <c r="F167" s="2">
        <v>684</v>
      </c>
      <c r="G167" s="2">
        <v>425.1</v>
      </c>
      <c r="H167" s="2">
        <v>0</v>
      </c>
      <c r="I167" s="2">
        <v>16631.099999999999</v>
      </c>
      <c r="J167" s="2">
        <v>2130.16</v>
      </c>
      <c r="K167" s="2">
        <v>1645.16</v>
      </c>
      <c r="L167" s="2">
        <v>7171.2799999999988</v>
      </c>
      <c r="M167" s="2">
        <v>10946.599999999999</v>
      </c>
      <c r="N167" s="2">
        <v>5684.5</v>
      </c>
    </row>
    <row r="168" spans="1:14" x14ac:dyDescent="0.2">
      <c r="A168" s="4" t="s">
        <v>298</v>
      </c>
      <c r="B168" s="2" t="s">
        <v>299</v>
      </c>
      <c r="C168" s="13">
        <v>14306</v>
      </c>
      <c r="D168" s="2">
        <v>0</v>
      </c>
      <c r="E168" s="2">
        <v>1016</v>
      </c>
      <c r="F168" s="2">
        <v>684</v>
      </c>
      <c r="G168" s="2">
        <v>283.39999999999998</v>
      </c>
      <c r="H168" s="2">
        <v>0</v>
      </c>
      <c r="I168" s="2">
        <v>16289.4</v>
      </c>
      <c r="J168" s="2">
        <v>2057.16</v>
      </c>
      <c r="K168" s="2">
        <v>1645.16</v>
      </c>
      <c r="L168" s="2">
        <v>243.07999999999993</v>
      </c>
      <c r="M168" s="2">
        <v>3945.3999999999996</v>
      </c>
      <c r="N168" s="2">
        <v>12344</v>
      </c>
    </row>
    <row r="169" spans="1:14" x14ac:dyDescent="0.2">
      <c r="A169" s="4" t="s">
        <v>510</v>
      </c>
      <c r="B169" s="2" t="s">
        <v>511</v>
      </c>
      <c r="C169" s="13">
        <v>13775</v>
      </c>
      <c r="D169" s="2">
        <v>400</v>
      </c>
      <c r="E169" s="2">
        <v>903</v>
      </c>
      <c r="F169" s="2">
        <v>549</v>
      </c>
      <c r="G169" s="2">
        <v>283.39999999999998</v>
      </c>
      <c r="H169" s="2">
        <v>0</v>
      </c>
      <c r="I169" s="2">
        <v>15910.4</v>
      </c>
      <c r="J169" s="2">
        <v>1976.22</v>
      </c>
      <c r="K169" s="2">
        <v>1584.1</v>
      </c>
      <c r="L169" s="2">
        <v>3494.58</v>
      </c>
      <c r="M169" s="2">
        <v>7054.9</v>
      </c>
      <c r="N169" s="2">
        <v>8855.5</v>
      </c>
    </row>
    <row r="170" spans="1:14" x14ac:dyDescent="0.2">
      <c r="A170" s="4" t="s">
        <v>300</v>
      </c>
      <c r="B170" s="2" t="s">
        <v>301</v>
      </c>
      <c r="C170" s="13">
        <v>14306</v>
      </c>
      <c r="D170" s="2">
        <v>400</v>
      </c>
      <c r="E170" s="2">
        <v>1016</v>
      </c>
      <c r="F170" s="2">
        <v>684</v>
      </c>
      <c r="G170" s="2">
        <v>283.39999999999998</v>
      </c>
      <c r="H170" s="2">
        <v>0</v>
      </c>
      <c r="I170" s="2">
        <v>16689.400000000001</v>
      </c>
      <c r="J170" s="2">
        <v>2142.6</v>
      </c>
      <c r="K170" s="2">
        <v>1645.16</v>
      </c>
      <c r="L170" s="2">
        <v>8203.6400000000012</v>
      </c>
      <c r="M170" s="2">
        <v>11991.400000000001</v>
      </c>
      <c r="N170" s="2">
        <v>4698</v>
      </c>
    </row>
    <row r="171" spans="1:14" x14ac:dyDescent="0.2">
      <c r="A171" s="4" t="s">
        <v>302</v>
      </c>
      <c r="B171" s="2" t="s">
        <v>303</v>
      </c>
      <c r="C171" s="13">
        <v>14306</v>
      </c>
      <c r="D171" s="2">
        <v>400</v>
      </c>
      <c r="E171" s="2">
        <v>1016</v>
      </c>
      <c r="F171" s="2">
        <v>684</v>
      </c>
      <c r="G171" s="2">
        <v>283.39999999999998</v>
      </c>
      <c r="H171" s="2">
        <v>0</v>
      </c>
      <c r="I171" s="2">
        <v>16689.400000000001</v>
      </c>
      <c r="J171" s="2">
        <v>2142.6</v>
      </c>
      <c r="K171" s="2">
        <v>1645.16</v>
      </c>
      <c r="L171" s="2">
        <v>9192.1400000000012</v>
      </c>
      <c r="M171" s="2">
        <v>12979.900000000001</v>
      </c>
      <c r="N171" s="2">
        <v>3709.5</v>
      </c>
    </row>
    <row r="172" spans="1:14" x14ac:dyDescent="0.2">
      <c r="A172" s="4" t="s">
        <v>304</v>
      </c>
      <c r="B172" s="2" t="s">
        <v>305</v>
      </c>
      <c r="C172" s="13">
        <v>14306</v>
      </c>
      <c r="D172" s="2">
        <v>0</v>
      </c>
      <c r="E172" s="2">
        <v>1016</v>
      </c>
      <c r="F172" s="2">
        <v>684</v>
      </c>
      <c r="G172" s="2">
        <v>283.39999999999998</v>
      </c>
      <c r="H172" s="2">
        <v>0</v>
      </c>
      <c r="I172" s="2">
        <v>16289.4</v>
      </c>
      <c r="J172" s="2">
        <v>2055.61</v>
      </c>
      <c r="K172" s="2">
        <v>1645.16</v>
      </c>
      <c r="L172" s="2">
        <v>5152.1299999999992</v>
      </c>
      <c r="M172" s="2">
        <v>8852.9</v>
      </c>
      <c r="N172" s="2">
        <v>7436.5</v>
      </c>
    </row>
    <row r="173" spans="1:14" x14ac:dyDescent="0.2">
      <c r="A173" s="4" t="s">
        <v>306</v>
      </c>
      <c r="B173" s="2" t="s">
        <v>307</v>
      </c>
      <c r="C173" s="13">
        <v>14306</v>
      </c>
      <c r="D173" s="2">
        <v>200</v>
      </c>
      <c r="E173" s="2">
        <v>1016</v>
      </c>
      <c r="F173" s="2">
        <v>684</v>
      </c>
      <c r="G173" s="2">
        <v>283.39999999999998</v>
      </c>
      <c r="H173" s="2">
        <v>0</v>
      </c>
      <c r="I173" s="2">
        <v>16489.400000000001</v>
      </c>
      <c r="J173" s="2">
        <v>2099.88</v>
      </c>
      <c r="K173" s="2">
        <v>1645.16</v>
      </c>
      <c r="L173" s="2">
        <v>2935.3600000000006</v>
      </c>
      <c r="M173" s="2">
        <v>6680.4000000000005</v>
      </c>
      <c r="N173" s="2">
        <v>9809</v>
      </c>
    </row>
    <row r="174" spans="1:14" x14ac:dyDescent="0.2">
      <c r="A174" s="4" t="s">
        <v>308</v>
      </c>
      <c r="B174" s="2" t="s">
        <v>309</v>
      </c>
      <c r="C174" s="13">
        <v>13775</v>
      </c>
      <c r="D174" s="2">
        <v>0</v>
      </c>
      <c r="E174" s="2">
        <v>903</v>
      </c>
      <c r="F174" s="2">
        <v>549</v>
      </c>
      <c r="G174" s="2">
        <v>283.39999999999998</v>
      </c>
      <c r="H174" s="2">
        <v>0</v>
      </c>
      <c r="I174" s="2">
        <v>15510.4</v>
      </c>
      <c r="J174" s="2">
        <v>1890.78</v>
      </c>
      <c r="K174" s="2">
        <v>1584.1</v>
      </c>
      <c r="L174" s="2">
        <v>5864.02</v>
      </c>
      <c r="M174" s="2">
        <v>9338.9000000000015</v>
      </c>
      <c r="N174" s="2">
        <v>6171.5</v>
      </c>
    </row>
    <row r="175" spans="1:14" x14ac:dyDescent="0.2">
      <c r="A175" s="4" t="s">
        <v>310</v>
      </c>
      <c r="B175" s="2" t="s">
        <v>311</v>
      </c>
      <c r="C175" s="13">
        <v>13775</v>
      </c>
      <c r="D175" s="2">
        <v>0</v>
      </c>
      <c r="E175" s="2">
        <v>903</v>
      </c>
      <c r="F175" s="2">
        <v>549</v>
      </c>
      <c r="G175" s="2">
        <v>283.39999999999998</v>
      </c>
      <c r="H175" s="2">
        <v>0</v>
      </c>
      <c r="I175" s="2">
        <v>15510.4</v>
      </c>
      <c r="J175" s="2">
        <v>1890.78</v>
      </c>
      <c r="K175" s="2">
        <v>1584.1</v>
      </c>
      <c r="L175" s="2">
        <v>238.02000000000044</v>
      </c>
      <c r="M175" s="2">
        <v>3712.9000000000005</v>
      </c>
      <c r="N175" s="2">
        <v>11797.5</v>
      </c>
    </row>
    <row r="176" spans="1:14" x14ac:dyDescent="0.2">
      <c r="A176" s="4" t="s">
        <v>312</v>
      </c>
      <c r="B176" s="2" t="s">
        <v>313</v>
      </c>
      <c r="C176" s="13">
        <v>14306</v>
      </c>
      <c r="D176" s="2">
        <v>200</v>
      </c>
      <c r="E176" s="2">
        <v>1016</v>
      </c>
      <c r="F176" s="2">
        <v>684</v>
      </c>
      <c r="G176" s="2">
        <v>0</v>
      </c>
      <c r="H176" s="2">
        <v>0</v>
      </c>
      <c r="I176" s="2">
        <v>16206</v>
      </c>
      <c r="J176" s="2">
        <v>2039.36</v>
      </c>
      <c r="K176" s="2">
        <v>1645.16</v>
      </c>
      <c r="L176" s="2">
        <v>7643.48</v>
      </c>
      <c r="M176" s="2">
        <v>11328</v>
      </c>
      <c r="N176" s="2">
        <v>4878</v>
      </c>
    </row>
    <row r="177" spans="1:14" x14ac:dyDescent="0.2">
      <c r="A177" s="4" t="s">
        <v>316</v>
      </c>
      <c r="B177" s="2" t="s">
        <v>317</v>
      </c>
      <c r="C177" s="13">
        <v>14306</v>
      </c>
      <c r="D177" s="2">
        <v>200</v>
      </c>
      <c r="E177" s="2">
        <v>1016</v>
      </c>
      <c r="F177" s="2">
        <v>684</v>
      </c>
      <c r="G177" s="2">
        <v>0</v>
      </c>
      <c r="H177" s="2">
        <v>0</v>
      </c>
      <c r="I177" s="2">
        <v>16206</v>
      </c>
      <c r="J177" s="2">
        <v>2039.36</v>
      </c>
      <c r="K177" s="2">
        <v>1645.16</v>
      </c>
      <c r="L177" s="2">
        <v>1242.9799999999996</v>
      </c>
      <c r="M177" s="2">
        <v>4927.5</v>
      </c>
      <c r="N177" s="2">
        <v>11278.5</v>
      </c>
    </row>
    <row r="178" spans="1:14" x14ac:dyDescent="0.2">
      <c r="A178" s="4" t="s">
        <v>318</v>
      </c>
      <c r="B178" s="2" t="s">
        <v>319</v>
      </c>
      <c r="C178" s="13">
        <v>14306</v>
      </c>
      <c r="D178" s="2">
        <v>200</v>
      </c>
      <c r="E178" s="2">
        <v>1016</v>
      </c>
      <c r="F178" s="2">
        <v>684</v>
      </c>
      <c r="G178" s="2">
        <v>0</v>
      </c>
      <c r="H178" s="2">
        <v>0</v>
      </c>
      <c r="I178" s="2">
        <v>16206</v>
      </c>
      <c r="J178" s="2">
        <v>2039.36</v>
      </c>
      <c r="K178" s="2">
        <v>1645.16</v>
      </c>
      <c r="L178" s="2">
        <v>2089.4799999999996</v>
      </c>
      <c r="M178" s="2">
        <v>5774</v>
      </c>
      <c r="N178" s="2">
        <v>10432</v>
      </c>
    </row>
    <row r="179" spans="1:14" x14ac:dyDescent="0.2">
      <c r="A179" s="4" t="s">
        <v>320</v>
      </c>
      <c r="B179" s="2" t="s">
        <v>321</v>
      </c>
      <c r="C179" s="13">
        <v>14306</v>
      </c>
      <c r="D179" s="2">
        <v>200</v>
      </c>
      <c r="E179" s="2">
        <v>1016</v>
      </c>
      <c r="F179" s="2">
        <v>684</v>
      </c>
      <c r="G179" s="2">
        <v>0</v>
      </c>
      <c r="H179" s="2">
        <v>0</v>
      </c>
      <c r="I179" s="2">
        <v>16206</v>
      </c>
      <c r="J179" s="2">
        <v>2039.36</v>
      </c>
      <c r="K179" s="2">
        <v>1645.16</v>
      </c>
      <c r="L179" s="2">
        <v>243.47999999999956</v>
      </c>
      <c r="M179" s="2">
        <v>3927.9999999999995</v>
      </c>
      <c r="N179" s="2">
        <v>12278</v>
      </c>
    </row>
    <row r="180" spans="1:14" x14ac:dyDescent="0.2">
      <c r="A180" s="4" t="s">
        <v>322</v>
      </c>
      <c r="B180" s="2" t="s">
        <v>323</v>
      </c>
      <c r="C180" s="13">
        <v>14306</v>
      </c>
      <c r="D180" s="2">
        <v>200</v>
      </c>
      <c r="E180" s="2">
        <v>1016</v>
      </c>
      <c r="F180" s="2">
        <v>684</v>
      </c>
      <c r="G180" s="2">
        <v>0</v>
      </c>
      <c r="H180" s="2">
        <v>0</v>
      </c>
      <c r="I180" s="2">
        <v>16206</v>
      </c>
      <c r="J180" s="2">
        <v>2039.36</v>
      </c>
      <c r="K180" s="2">
        <v>1645.16</v>
      </c>
      <c r="L180" s="2">
        <v>7402.48</v>
      </c>
      <c r="M180" s="2">
        <v>11087</v>
      </c>
      <c r="N180" s="2">
        <v>5119</v>
      </c>
    </row>
    <row r="181" spans="1:14" x14ac:dyDescent="0.2">
      <c r="A181" s="4" t="s">
        <v>324</v>
      </c>
      <c r="B181" s="2" t="s">
        <v>325</v>
      </c>
      <c r="C181" s="13">
        <v>14306</v>
      </c>
      <c r="D181" s="2">
        <v>0</v>
      </c>
      <c r="E181" s="2">
        <v>1016</v>
      </c>
      <c r="F181" s="2">
        <v>684</v>
      </c>
      <c r="G181" s="2">
        <v>0</v>
      </c>
      <c r="H181" s="2">
        <v>0</v>
      </c>
      <c r="I181" s="2">
        <v>16006</v>
      </c>
      <c r="J181" s="2">
        <v>1996.64</v>
      </c>
      <c r="K181" s="2">
        <v>1645.16</v>
      </c>
      <c r="L181" s="2">
        <v>6097.2000000000007</v>
      </c>
      <c r="M181" s="2">
        <v>9739</v>
      </c>
      <c r="N181" s="2">
        <v>6267</v>
      </c>
    </row>
    <row r="182" spans="1:14" x14ac:dyDescent="0.2">
      <c r="A182" s="4" t="s">
        <v>326</v>
      </c>
      <c r="B182" s="2" t="s">
        <v>327</v>
      </c>
      <c r="C182" s="13">
        <v>14306</v>
      </c>
      <c r="D182" s="2">
        <v>400</v>
      </c>
      <c r="E182" s="2">
        <v>1016</v>
      </c>
      <c r="F182" s="2">
        <v>684</v>
      </c>
      <c r="G182" s="2">
        <v>0</v>
      </c>
      <c r="H182" s="2">
        <v>0</v>
      </c>
      <c r="I182" s="2">
        <v>16406</v>
      </c>
      <c r="J182" s="2">
        <v>2082.08</v>
      </c>
      <c r="K182" s="2">
        <v>1645.16</v>
      </c>
      <c r="L182" s="2">
        <v>6505.26</v>
      </c>
      <c r="M182" s="2">
        <v>10232.5</v>
      </c>
      <c r="N182" s="2">
        <v>6173.5</v>
      </c>
    </row>
    <row r="183" spans="1:14" x14ac:dyDescent="0.2">
      <c r="A183" s="4" t="s">
        <v>328</v>
      </c>
      <c r="B183" s="2" t="s">
        <v>329</v>
      </c>
      <c r="C183" s="13">
        <v>14306</v>
      </c>
      <c r="D183" s="2">
        <v>200</v>
      </c>
      <c r="E183" s="2">
        <v>1016</v>
      </c>
      <c r="F183" s="2">
        <v>684</v>
      </c>
      <c r="G183" s="2">
        <v>0</v>
      </c>
      <c r="H183" s="2">
        <v>0</v>
      </c>
      <c r="I183" s="2">
        <v>16206</v>
      </c>
      <c r="J183" s="2">
        <v>2039.36</v>
      </c>
      <c r="K183" s="2">
        <v>1645.16</v>
      </c>
      <c r="L183" s="2">
        <v>2940.9799999999996</v>
      </c>
      <c r="M183" s="2">
        <v>6625.5</v>
      </c>
      <c r="N183" s="2">
        <v>9580.5</v>
      </c>
    </row>
    <row r="184" spans="1:14" x14ac:dyDescent="0.2">
      <c r="A184" s="4" t="s">
        <v>330</v>
      </c>
      <c r="B184" s="2" t="s">
        <v>331</v>
      </c>
      <c r="C184" s="13">
        <v>14306</v>
      </c>
      <c r="D184" s="2">
        <v>0</v>
      </c>
      <c r="E184" s="2">
        <v>1016</v>
      </c>
      <c r="F184" s="2">
        <v>684</v>
      </c>
      <c r="G184" s="2">
        <v>0</v>
      </c>
      <c r="H184" s="2">
        <v>0</v>
      </c>
      <c r="I184" s="2">
        <v>16006</v>
      </c>
      <c r="J184" s="2">
        <v>1792.92</v>
      </c>
      <c r="K184" s="2">
        <v>1645.16</v>
      </c>
      <c r="L184" s="2">
        <v>6404.92</v>
      </c>
      <c r="M184" s="2">
        <v>9843</v>
      </c>
      <c r="N184" s="2">
        <v>6163</v>
      </c>
    </row>
    <row r="185" spans="1:14" x14ac:dyDescent="0.2">
      <c r="A185" s="4" t="s">
        <v>332</v>
      </c>
      <c r="B185" s="2" t="s">
        <v>333</v>
      </c>
      <c r="C185" s="13">
        <v>13308</v>
      </c>
      <c r="D185" s="2">
        <v>0</v>
      </c>
      <c r="E185" s="2">
        <v>915</v>
      </c>
      <c r="F185" s="2">
        <v>616</v>
      </c>
      <c r="G185" s="2">
        <v>0</v>
      </c>
      <c r="H185" s="2">
        <v>0</v>
      </c>
      <c r="I185" s="2">
        <v>14839</v>
      </c>
      <c r="J185" s="2">
        <v>1652.59</v>
      </c>
      <c r="K185" s="2">
        <v>1530.38</v>
      </c>
      <c r="L185" s="2">
        <v>6896.5299999999988</v>
      </c>
      <c r="M185" s="2">
        <v>10079.5</v>
      </c>
      <c r="N185" s="2">
        <v>4759.5</v>
      </c>
    </row>
    <row r="186" spans="1:14" x14ac:dyDescent="0.2">
      <c r="A186" s="4" t="s">
        <v>334</v>
      </c>
      <c r="B186" s="2" t="s">
        <v>335</v>
      </c>
      <c r="C186" s="13">
        <v>15983</v>
      </c>
      <c r="D186" s="2">
        <v>0</v>
      </c>
      <c r="E186" s="2">
        <v>1093</v>
      </c>
      <c r="F186" s="2">
        <v>684</v>
      </c>
      <c r="G186" s="2">
        <v>0</v>
      </c>
      <c r="H186" s="2">
        <v>0</v>
      </c>
      <c r="I186" s="2">
        <v>17760</v>
      </c>
      <c r="J186" s="2">
        <v>2371.2800000000002</v>
      </c>
      <c r="K186" s="2">
        <v>1838.02</v>
      </c>
      <c r="L186" s="2">
        <v>1657.2000000000007</v>
      </c>
      <c r="M186" s="2">
        <v>5866.5000000000009</v>
      </c>
      <c r="N186" s="2">
        <v>11893.5</v>
      </c>
    </row>
    <row r="187" spans="1:14" x14ac:dyDescent="0.2">
      <c r="A187" s="4" t="s">
        <v>336</v>
      </c>
      <c r="B187" s="2" t="s">
        <v>337</v>
      </c>
      <c r="C187" s="13">
        <v>13775</v>
      </c>
      <c r="D187" s="2">
        <v>0</v>
      </c>
      <c r="E187" s="2">
        <v>903</v>
      </c>
      <c r="F187" s="2">
        <v>549</v>
      </c>
      <c r="G187" s="2">
        <v>0</v>
      </c>
      <c r="H187" s="2">
        <v>0</v>
      </c>
      <c r="I187" s="2">
        <v>15227</v>
      </c>
      <c r="J187" s="2">
        <v>1830.24</v>
      </c>
      <c r="K187" s="2">
        <v>1584.1</v>
      </c>
      <c r="L187" s="2">
        <v>6434.66</v>
      </c>
      <c r="M187" s="2">
        <v>9849</v>
      </c>
      <c r="N187" s="2">
        <v>5378</v>
      </c>
    </row>
    <row r="188" spans="1:14" x14ac:dyDescent="0.2">
      <c r="A188" s="4" t="s">
        <v>512</v>
      </c>
      <c r="B188" s="2" t="s">
        <v>513</v>
      </c>
      <c r="C188" s="13">
        <v>14306</v>
      </c>
      <c r="D188" s="2">
        <v>0</v>
      </c>
      <c r="E188" s="2">
        <v>1016</v>
      </c>
      <c r="F188" s="2">
        <v>684</v>
      </c>
      <c r="G188" s="2">
        <v>0</v>
      </c>
      <c r="H188" s="2">
        <v>0</v>
      </c>
      <c r="I188" s="2">
        <v>16006</v>
      </c>
      <c r="J188" s="2">
        <v>1894.78</v>
      </c>
      <c r="K188" s="2">
        <v>1645.16</v>
      </c>
      <c r="L188" s="2">
        <v>4379.0599999999995</v>
      </c>
      <c r="M188" s="2">
        <v>7919</v>
      </c>
      <c r="N188" s="2">
        <v>8087</v>
      </c>
    </row>
    <row r="189" spans="1:14" x14ac:dyDescent="0.2">
      <c r="A189" s="4" t="s">
        <v>338</v>
      </c>
      <c r="B189" s="2" t="s">
        <v>339</v>
      </c>
      <c r="C189" s="13">
        <v>13775</v>
      </c>
      <c r="D189" s="2">
        <v>0</v>
      </c>
      <c r="E189" s="2">
        <v>903</v>
      </c>
      <c r="F189" s="2">
        <v>549</v>
      </c>
      <c r="G189" s="2">
        <v>0</v>
      </c>
      <c r="H189" s="2">
        <v>0</v>
      </c>
      <c r="I189" s="2">
        <v>15227</v>
      </c>
      <c r="J189" s="2">
        <v>1634.09</v>
      </c>
      <c r="K189" s="2">
        <v>1584.1</v>
      </c>
      <c r="L189" s="2">
        <v>2502.3100000000013</v>
      </c>
      <c r="M189" s="2">
        <v>5720.5000000000009</v>
      </c>
      <c r="N189" s="2">
        <v>9506.5</v>
      </c>
    </row>
    <row r="190" spans="1:14" x14ac:dyDescent="0.2">
      <c r="A190" s="4" t="s">
        <v>340</v>
      </c>
      <c r="B190" s="2" t="s">
        <v>341</v>
      </c>
      <c r="C190" s="13">
        <v>13775</v>
      </c>
      <c r="D190" s="2">
        <v>0</v>
      </c>
      <c r="E190" s="2">
        <v>903</v>
      </c>
      <c r="F190" s="2">
        <v>549</v>
      </c>
      <c r="G190" s="2">
        <v>0</v>
      </c>
      <c r="H190" s="2">
        <v>0</v>
      </c>
      <c r="I190" s="2">
        <v>15227</v>
      </c>
      <c r="J190" s="2">
        <v>1830.24</v>
      </c>
      <c r="K190" s="2">
        <v>1584.1</v>
      </c>
      <c r="L190" s="2">
        <v>3752.16</v>
      </c>
      <c r="M190" s="2">
        <v>7166.5</v>
      </c>
      <c r="N190" s="2">
        <v>8060.5</v>
      </c>
    </row>
    <row r="191" spans="1:14" x14ac:dyDescent="0.2">
      <c r="A191" s="4" t="s">
        <v>342</v>
      </c>
      <c r="B191" s="2" t="s">
        <v>343</v>
      </c>
      <c r="C191" s="13">
        <v>13775</v>
      </c>
      <c r="D191" s="2">
        <v>0</v>
      </c>
      <c r="E191" s="2">
        <v>903</v>
      </c>
      <c r="F191" s="2">
        <v>549</v>
      </c>
      <c r="G191" s="2">
        <v>0</v>
      </c>
      <c r="H191" s="2">
        <v>0</v>
      </c>
      <c r="I191" s="2">
        <v>15227</v>
      </c>
      <c r="J191" s="2">
        <v>1826.56</v>
      </c>
      <c r="K191" s="2">
        <v>1584.1</v>
      </c>
      <c r="L191" s="2">
        <v>1893.3400000000001</v>
      </c>
      <c r="M191" s="2">
        <v>5304</v>
      </c>
      <c r="N191" s="2">
        <v>9923</v>
      </c>
    </row>
    <row r="192" spans="1:14" x14ac:dyDescent="0.2">
      <c r="A192" s="4" t="s">
        <v>344</v>
      </c>
      <c r="B192" s="2" t="s">
        <v>345</v>
      </c>
      <c r="C192" s="13">
        <v>13775</v>
      </c>
      <c r="D192" s="2">
        <v>0</v>
      </c>
      <c r="E192" s="2">
        <v>903</v>
      </c>
      <c r="F192" s="2">
        <v>549</v>
      </c>
      <c r="G192" s="2">
        <v>0</v>
      </c>
      <c r="H192" s="2">
        <v>0</v>
      </c>
      <c r="I192" s="2">
        <v>15227</v>
      </c>
      <c r="J192" s="2">
        <v>1830.24</v>
      </c>
      <c r="K192" s="2">
        <v>1584.1</v>
      </c>
      <c r="L192" s="2">
        <v>0.15999999999985448</v>
      </c>
      <c r="M192" s="2">
        <v>3414.5</v>
      </c>
      <c r="N192" s="2">
        <v>11812.5</v>
      </c>
    </row>
    <row r="193" spans="1:16" x14ac:dyDescent="0.2">
      <c r="A193" s="4" t="s">
        <v>346</v>
      </c>
      <c r="B193" s="2" t="s">
        <v>347</v>
      </c>
      <c r="C193" s="13">
        <v>13775</v>
      </c>
      <c r="D193" s="2">
        <v>400</v>
      </c>
      <c r="E193" s="2">
        <v>903</v>
      </c>
      <c r="F193" s="2">
        <v>549</v>
      </c>
      <c r="G193" s="2">
        <v>0</v>
      </c>
      <c r="H193" s="2">
        <v>0</v>
      </c>
      <c r="I193" s="2">
        <v>15627</v>
      </c>
      <c r="J193" s="2">
        <v>1915.68</v>
      </c>
      <c r="K193" s="2">
        <v>1584.1</v>
      </c>
      <c r="L193" s="2">
        <v>2256.2200000000012</v>
      </c>
      <c r="M193" s="2">
        <v>5756.0000000000009</v>
      </c>
      <c r="N193" s="2">
        <v>9871</v>
      </c>
    </row>
    <row r="194" spans="1:16" x14ac:dyDescent="0.2">
      <c r="A194" s="4" t="s">
        <v>348</v>
      </c>
      <c r="B194" s="2" t="s">
        <v>349</v>
      </c>
      <c r="C194" s="13">
        <v>11929</v>
      </c>
      <c r="D194" s="2">
        <v>0</v>
      </c>
      <c r="E194" s="2">
        <v>737</v>
      </c>
      <c r="F194" s="2">
        <v>425</v>
      </c>
      <c r="G194" s="2">
        <v>0</v>
      </c>
      <c r="H194" s="2">
        <v>0</v>
      </c>
      <c r="I194" s="2">
        <v>13091</v>
      </c>
      <c r="J194" s="2">
        <v>1377.96</v>
      </c>
      <c r="K194" s="2">
        <v>1371.82</v>
      </c>
      <c r="L194" s="2">
        <v>0.22000000000116415</v>
      </c>
      <c r="M194" s="2">
        <v>2750.0000000000009</v>
      </c>
      <c r="N194" s="2">
        <v>10341</v>
      </c>
    </row>
    <row r="195" spans="1:16" s="12" customFormat="1" x14ac:dyDescent="0.2">
      <c r="A195" s="11"/>
      <c r="C195" s="12" t="s">
        <v>39</v>
      </c>
      <c r="D195" s="12" t="s">
        <v>39</v>
      </c>
      <c r="E195" s="12" t="s">
        <v>39</v>
      </c>
      <c r="F195" s="12" t="s">
        <v>39</v>
      </c>
      <c r="G195" s="12" t="s">
        <v>39</v>
      </c>
      <c r="H195" s="12" t="s">
        <v>39</v>
      </c>
      <c r="I195" s="12" t="s">
        <v>39</v>
      </c>
      <c r="J195" s="12" t="s">
        <v>39</v>
      </c>
      <c r="K195" s="12" t="s">
        <v>39</v>
      </c>
      <c r="L195" s="12" t="s">
        <v>39</v>
      </c>
      <c r="M195" s="12" t="s">
        <v>39</v>
      </c>
      <c r="N195" s="12" t="s">
        <v>39</v>
      </c>
      <c r="O195" s="2"/>
      <c r="P195" s="2"/>
    </row>
    <row r="197" spans="1:16" x14ac:dyDescent="0.2">
      <c r="A197" s="10" t="s">
        <v>358</v>
      </c>
    </row>
    <row r="198" spans="1:16" x14ac:dyDescent="0.2">
      <c r="A198" s="4" t="s">
        <v>359</v>
      </c>
      <c r="B198" s="2" t="s">
        <v>360</v>
      </c>
      <c r="C198" s="13">
        <v>14306</v>
      </c>
      <c r="D198" s="2">
        <v>0</v>
      </c>
      <c r="E198" s="2">
        <v>1016</v>
      </c>
      <c r="F198" s="2">
        <v>684</v>
      </c>
      <c r="G198" s="2">
        <v>708.5</v>
      </c>
      <c r="H198" s="2">
        <v>0</v>
      </c>
      <c r="I198" s="2">
        <v>16714.5</v>
      </c>
      <c r="J198" s="2">
        <v>2174.6799999999998</v>
      </c>
      <c r="K198" s="2">
        <v>1645.16</v>
      </c>
      <c r="L198" s="2">
        <v>7064.16</v>
      </c>
      <c r="M198" s="2">
        <v>10884</v>
      </c>
      <c r="N198" s="2">
        <v>5830.5</v>
      </c>
    </row>
    <row r="199" spans="1:16" x14ac:dyDescent="0.2">
      <c r="A199" s="4" t="s">
        <v>361</v>
      </c>
      <c r="B199" s="2" t="s">
        <v>362</v>
      </c>
      <c r="C199" s="13">
        <v>11929</v>
      </c>
      <c r="D199" s="2">
        <v>200</v>
      </c>
      <c r="E199" s="2">
        <v>737</v>
      </c>
      <c r="F199" s="2">
        <v>455</v>
      </c>
      <c r="G199" s="2">
        <v>566.79999999999995</v>
      </c>
      <c r="H199" s="2">
        <v>0</v>
      </c>
      <c r="I199" s="2">
        <v>13887.8</v>
      </c>
      <c r="J199" s="2">
        <v>1544.2</v>
      </c>
      <c r="K199" s="2">
        <v>1371.82</v>
      </c>
      <c r="L199" s="2">
        <v>6414.2799999999988</v>
      </c>
      <c r="M199" s="2">
        <v>9330.2999999999993</v>
      </c>
      <c r="N199" s="2">
        <v>4557.5</v>
      </c>
    </row>
    <row r="200" spans="1:16" x14ac:dyDescent="0.2">
      <c r="A200" s="4" t="s">
        <v>363</v>
      </c>
      <c r="B200" s="2" t="s">
        <v>364</v>
      </c>
      <c r="C200" s="13">
        <v>14306</v>
      </c>
      <c r="D200" s="2">
        <v>0</v>
      </c>
      <c r="E200" s="2">
        <v>1016</v>
      </c>
      <c r="F200" s="2">
        <v>684</v>
      </c>
      <c r="G200" s="2">
        <v>566.79999999999995</v>
      </c>
      <c r="H200" s="2">
        <v>0</v>
      </c>
      <c r="I200" s="2">
        <v>16572.8</v>
      </c>
      <c r="J200" s="2">
        <v>2117.6999999999998</v>
      </c>
      <c r="K200" s="2">
        <v>1645.16</v>
      </c>
      <c r="L200" s="2">
        <v>4243.4399999999987</v>
      </c>
      <c r="M200" s="2">
        <v>8006.2999999999984</v>
      </c>
      <c r="N200" s="2">
        <v>8566.5</v>
      </c>
    </row>
    <row r="201" spans="1:16" x14ac:dyDescent="0.2">
      <c r="A201" s="4" t="s">
        <v>365</v>
      </c>
      <c r="B201" s="2" t="s">
        <v>366</v>
      </c>
      <c r="C201" s="13">
        <v>11929</v>
      </c>
      <c r="D201" s="2">
        <v>0</v>
      </c>
      <c r="E201" s="2">
        <v>737</v>
      </c>
      <c r="F201" s="2">
        <v>455</v>
      </c>
      <c r="G201" s="2">
        <v>425.1</v>
      </c>
      <c r="H201" s="2">
        <v>0</v>
      </c>
      <c r="I201" s="2">
        <v>13546.1</v>
      </c>
      <c r="J201" s="2">
        <v>1455.3</v>
      </c>
      <c r="K201" s="2">
        <v>1371.82</v>
      </c>
      <c r="L201" s="2">
        <v>293.97999999999956</v>
      </c>
      <c r="M201" s="2">
        <v>3121.0999999999995</v>
      </c>
      <c r="N201" s="2">
        <v>10425</v>
      </c>
    </row>
    <row r="202" spans="1:16" x14ac:dyDescent="0.2">
      <c r="A202" s="4" t="s">
        <v>367</v>
      </c>
      <c r="B202" s="2" t="s">
        <v>368</v>
      </c>
      <c r="C202" s="13">
        <v>14306</v>
      </c>
      <c r="D202" s="2">
        <v>0</v>
      </c>
      <c r="E202" s="2">
        <v>1016</v>
      </c>
      <c r="F202" s="2">
        <v>684</v>
      </c>
      <c r="G202" s="2">
        <v>425.1</v>
      </c>
      <c r="H202" s="2">
        <v>0</v>
      </c>
      <c r="I202" s="2">
        <v>16431.099999999999</v>
      </c>
      <c r="J202" s="2">
        <v>2087.44</v>
      </c>
      <c r="K202" s="2">
        <v>1645.16</v>
      </c>
      <c r="L202" s="2">
        <v>5876.9999999999982</v>
      </c>
      <c r="M202" s="2">
        <v>9609.5999999999985</v>
      </c>
      <c r="N202" s="2">
        <v>6821.5</v>
      </c>
    </row>
    <row r="203" spans="1:16" x14ac:dyDescent="0.2">
      <c r="A203" s="4" t="s">
        <v>369</v>
      </c>
      <c r="B203" s="2" t="s">
        <v>370</v>
      </c>
      <c r="C203" s="13">
        <v>11929</v>
      </c>
      <c r="D203" s="2">
        <v>0</v>
      </c>
      <c r="E203" s="2">
        <v>737</v>
      </c>
      <c r="F203" s="2">
        <v>455</v>
      </c>
      <c r="G203" s="2">
        <v>283.39999999999998</v>
      </c>
      <c r="H203" s="2">
        <v>0</v>
      </c>
      <c r="I203" s="2">
        <v>13404.4</v>
      </c>
      <c r="J203" s="2">
        <v>1440.96</v>
      </c>
      <c r="K203" s="2">
        <v>1371.82</v>
      </c>
      <c r="L203" s="2">
        <v>9293.619999999999</v>
      </c>
      <c r="M203" s="2">
        <v>12106.399999999998</v>
      </c>
      <c r="N203" s="2">
        <v>1298</v>
      </c>
    </row>
    <row r="204" spans="1:16" x14ac:dyDescent="0.2">
      <c r="A204" s="4" t="s">
        <v>371</v>
      </c>
      <c r="B204" s="2" t="s">
        <v>372</v>
      </c>
      <c r="C204" s="13">
        <v>11929</v>
      </c>
      <c r="D204" s="2">
        <v>200</v>
      </c>
      <c r="E204" s="2">
        <v>737</v>
      </c>
      <c r="F204" s="2">
        <v>455</v>
      </c>
      <c r="G204" s="2">
        <v>283.39999999999998</v>
      </c>
      <c r="H204" s="2">
        <v>0</v>
      </c>
      <c r="I204" s="2">
        <v>13604.4</v>
      </c>
      <c r="J204" s="2">
        <v>1483.68</v>
      </c>
      <c r="K204" s="2">
        <v>1371.82</v>
      </c>
      <c r="L204" s="2">
        <v>3523.3999999999996</v>
      </c>
      <c r="M204" s="2">
        <v>6378.9</v>
      </c>
      <c r="N204" s="2">
        <v>7225.5</v>
      </c>
    </row>
    <row r="205" spans="1:16" x14ac:dyDescent="0.2">
      <c r="A205" s="4" t="s">
        <v>373</v>
      </c>
      <c r="B205" s="2" t="s">
        <v>374</v>
      </c>
      <c r="C205" s="13">
        <v>14306</v>
      </c>
      <c r="D205" s="2">
        <v>0</v>
      </c>
      <c r="E205" s="2">
        <v>1016</v>
      </c>
      <c r="F205" s="2">
        <v>684</v>
      </c>
      <c r="G205" s="2">
        <v>283.39999999999998</v>
      </c>
      <c r="H205" s="2">
        <v>0</v>
      </c>
      <c r="I205" s="2">
        <v>16289.4</v>
      </c>
      <c r="J205" s="2">
        <v>2057.16</v>
      </c>
      <c r="K205" s="2">
        <v>1645.16</v>
      </c>
      <c r="L205" s="2">
        <v>5117.08</v>
      </c>
      <c r="M205" s="2">
        <v>8819.4</v>
      </c>
      <c r="N205" s="2">
        <v>7470</v>
      </c>
    </row>
    <row r="206" spans="1:16" x14ac:dyDescent="0.2">
      <c r="A206" s="4" t="s">
        <v>375</v>
      </c>
      <c r="B206" s="2" t="s">
        <v>376</v>
      </c>
      <c r="C206" s="13">
        <v>14306</v>
      </c>
      <c r="D206" s="2">
        <v>0</v>
      </c>
      <c r="E206" s="2">
        <v>1016</v>
      </c>
      <c r="F206" s="2">
        <v>684</v>
      </c>
      <c r="G206" s="2">
        <v>283.39999999999998</v>
      </c>
      <c r="H206" s="2">
        <v>0</v>
      </c>
      <c r="I206" s="2">
        <v>16289.4</v>
      </c>
      <c r="J206" s="2">
        <v>2057.16</v>
      </c>
      <c r="K206" s="2">
        <v>1645.16</v>
      </c>
      <c r="L206" s="2">
        <v>5301.08</v>
      </c>
      <c r="M206" s="2">
        <v>9003.4</v>
      </c>
      <c r="N206" s="2">
        <v>7286</v>
      </c>
    </row>
    <row r="207" spans="1:16" x14ac:dyDescent="0.2">
      <c r="A207" s="4" t="s">
        <v>377</v>
      </c>
      <c r="B207" s="2" t="s">
        <v>378</v>
      </c>
      <c r="C207" s="13">
        <v>14306</v>
      </c>
      <c r="D207" s="2">
        <v>0</v>
      </c>
      <c r="E207" s="2">
        <v>1016</v>
      </c>
      <c r="F207" s="2">
        <v>684</v>
      </c>
      <c r="G207" s="2">
        <v>283.39999999999998</v>
      </c>
      <c r="H207" s="2">
        <v>0</v>
      </c>
      <c r="I207" s="2">
        <v>16289.4</v>
      </c>
      <c r="J207" s="2">
        <v>2057.16</v>
      </c>
      <c r="K207" s="2">
        <v>1645.16</v>
      </c>
      <c r="L207" s="2">
        <v>2843.08</v>
      </c>
      <c r="M207" s="2">
        <v>6545.4</v>
      </c>
      <c r="N207" s="2">
        <v>9744</v>
      </c>
    </row>
    <row r="208" spans="1:16" x14ac:dyDescent="0.2">
      <c r="A208" s="4" t="s">
        <v>379</v>
      </c>
      <c r="B208" s="2" t="s">
        <v>380</v>
      </c>
      <c r="C208" s="13">
        <v>14306</v>
      </c>
      <c r="D208" s="2">
        <v>0</v>
      </c>
      <c r="E208" s="2">
        <v>1016</v>
      </c>
      <c r="F208" s="2">
        <v>684</v>
      </c>
      <c r="G208" s="2">
        <v>0</v>
      </c>
      <c r="H208" s="2">
        <v>0</v>
      </c>
      <c r="I208" s="2">
        <v>16006</v>
      </c>
      <c r="J208" s="2">
        <v>1996.64</v>
      </c>
      <c r="K208" s="2">
        <v>1645.16</v>
      </c>
      <c r="L208" s="2">
        <v>3047.7000000000007</v>
      </c>
      <c r="M208" s="2">
        <v>6689.5000000000009</v>
      </c>
      <c r="N208" s="2">
        <v>9316.5</v>
      </c>
    </row>
    <row r="209" spans="1:16" x14ac:dyDescent="0.2">
      <c r="A209" s="4" t="s">
        <v>381</v>
      </c>
      <c r="B209" s="2" t="s">
        <v>382</v>
      </c>
      <c r="C209" s="13">
        <v>14306</v>
      </c>
      <c r="D209" s="2">
        <v>0</v>
      </c>
      <c r="E209" s="2">
        <v>1016</v>
      </c>
      <c r="F209" s="2">
        <v>684</v>
      </c>
      <c r="G209" s="2">
        <v>0</v>
      </c>
      <c r="H209" s="2">
        <v>602.70000000000005</v>
      </c>
      <c r="I209" s="2">
        <v>16608.7</v>
      </c>
      <c r="J209" s="2">
        <v>2061.0100000000002</v>
      </c>
      <c r="K209" s="2">
        <v>1645.16</v>
      </c>
      <c r="L209" s="2">
        <v>243.53</v>
      </c>
      <c r="M209" s="2">
        <v>3949.7000000000003</v>
      </c>
      <c r="N209" s="2">
        <v>12659</v>
      </c>
    </row>
    <row r="210" spans="1:16" x14ac:dyDescent="0.2">
      <c r="A210" s="4" t="s">
        <v>383</v>
      </c>
      <c r="B210" s="2" t="s">
        <v>384</v>
      </c>
      <c r="C210" s="13">
        <v>14306</v>
      </c>
      <c r="D210" s="2">
        <v>0</v>
      </c>
      <c r="E210" s="2">
        <v>1016</v>
      </c>
      <c r="F210" s="2">
        <v>684</v>
      </c>
      <c r="G210" s="2">
        <v>0</v>
      </c>
      <c r="H210" s="2">
        <v>0</v>
      </c>
      <c r="I210" s="2">
        <v>16006</v>
      </c>
      <c r="J210" s="2">
        <v>1996.64</v>
      </c>
      <c r="K210" s="2">
        <v>1645.16</v>
      </c>
      <c r="L210" s="2">
        <v>1093.7000000000007</v>
      </c>
      <c r="M210" s="2">
        <v>4735.5000000000009</v>
      </c>
      <c r="N210" s="2">
        <v>11270.5</v>
      </c>
    </row>
    <row r="211" spans="1:16" x14ac:dyDescent="0.2">
      <c r="A211" s="4" t="s">
        <v>385</v>
      </c>
      <c r="B211" s="2" t="s">
        <v>386</v>
      </c>
      <c r="C211" s="13">
        <v>14306</v>
      </c>
      <c r="D211" s="2">
        <v>0</v>
      </c>
      <c r="E211" s="2">
        <v>1016</v>
      </c>
      <c r="F211" s="2">
        <v>684</v>
      </c>
      <c r="G211" s="2">
        <v>0</v>
      </c>
      <c r="H211" s="2">
        <v>0</v>
      </c>
      <c r="I211" s="2">
        <v>16006</v>
      </c>
      <c r="J211" s="2">
        <v>1995.08</v>
      </c>
      <c r="K211" s="2">
        <v>1645.16</v>
      </c>
      <c r="L211" s="2">
        <v>1750.2600000000002</v>
      </c>
      <c r="M211" s="2">
        <v>5390.5</v>
      </c>
      <c r="N211" s="2">
        <v>10615.5</v>
      </c>
    </row>
    <row r="212" spans="1:16" x14ac:dyDescent="0.2">
      <c r="A212" s="4" t="s">
        <v>387</v>
      </c>
      <c r="B212" s="2" t="s">
        <v>388</v>
      </c>
      <c r="C212" s="13">
        <v>14306</v>
      </c>
      <c r="D212" s="2">
        <v>0</v>
      </c>
      <c r="E212" s="2">
        <v>1016</v>
      </c>
      <c r="F212" s="2">
        <v>684</v>
      </c>
      <c r="G212" s="2">
        <v>0</v>
      </c>
      <c r="H212" s="2">
        <v>0</v>
      </c>
      <c r="I212" s="2">
        <v>16006</v>
      </c>
      <c r="J212" s="2">
        <v>2042.04</v>
      </c>
      <c r="K212" s="2">
        <v>1645.16</v>
      </c>
      <c r="L212" s="2">
        <v>5067.7999999999993</v>
      </c>
      <c r="M212" s="2">
        <v>8755</v>
      </c>
      <c r="N212" s="2">
        <v>7251</v>
      </c>
    </row>
    <row r="213" spans="1:16" x14ac:dyDescent="0.2">
      <c r="A213" s="4" t="s">
        <v>389</v>
      </c>
      <c r="B213" s="2" t="s">
        <v>390</v>
      </c>
      <c r="C213" s="13">
        <v>14306</v>
      </c>
      <c r="D213" s="2">
        <v>0</v>
      </c>
      <c r="E213" s="2">
        <v>1016</v>
      </c>
      <c r="F213" s="2">
        <v>684</v>
      </c>
      <c r="G213" s="2">
        <v>0</v>
      </c>
      <c r="H213" s="2">
        <v>0</v>
      </c>
      <c r="I213" s="2">
        <v>16006</v>
      </c>
      <c r="J213" s="2">
        <v>1996.64</v>
      </c>
      <c r="K213" s="2">
        <v>1645.16</v>
      </c>
      <c r="L213" s="2">
        <v>0.2000000000007276</v>
      </c>
      <c r="M213" s="2">
        <v>3642.0000000000009</v>
      </c>
      <c r="N213" s="2">
        <v>12364</v>
      </c>
    </row>
    <row r="214" spans="1:16" x14ac:dyDescent="0.2">
      <c r="A214" s="4" t="s">
        <v>391</v>
      </c>
      <c r="B214" s="2" t="s">
        <v>392</v>
      </c>
      <c r="C214" s="13">
        <v>14306</v>
      </c>
      <c r="D214" s="2">
        <v>0</v>
      </c>
      <c r="E214" s="2">
        <v>1016</v>
      </c>
      <c r="F214" s="2">
        <v>684</v>
      </c>
      <c r="G214" s="2">
        <v>0</v>
      </c>
      <c r="H214" s="2">
        <v>0</v>
      </c>
      <c r="I214" s="2">
        <v>16006</v>
      </c>
      <c r="J214" s="2">
        <v>1996.64</v>
      </c>
      <c r="K214" s="2">
        <v>1645.16</v>
      </c>
      <c r="L214" s="2">
        <v>0.2000000000007276</v>
      </c>
      <c r="M214" s="2">
        <v>3642.0000000000009</v>
      </c>
      <c r="N214" s="2">
        <v>12364</v>
      </c>
    </row>
    <row r="215" spans="1:16" x14ac:dyDescent="0.2">
      <c r="A215" s="4" t="s">
        <v>393</v>
      </c>
      <c r="B215" s="2" t="s">
        <v>394</v>
      </c>
      <c r="C215" s="13">
        <v>14306</v>
      </c>
      <c r="D215" s="2">
        <v>0</v>
      </c>
      <c r="E215" s="2">
        <v>1016</v>
      </c>
      <c r="F215" s="2">
        <v>684</v>
      </c>
      <c r="G215" s="2">
        <v>0</v>
      </c>
      <c r="H215" s="2">
        <v>0</v>
      </c>
      <c r="I215" s="2">
        <v>16006</v>
      </c>
      <c r="J215" s="2">
        <v>1993.38</v>
      </c>
      <c r="K215" s="2">
        <v>1645.16</v>
      </c>
      <c r="L215" s="2">
        <v>15.459999999999127</v>
      </c>
      <c r="M215" s="2">
        <v>3653.9999999999991</v>
      </c>
      <c r="N215" s="2">
        <v>12352</v>
      </c>
    </row>
    <row r="216" spans="1:16" x14ac:dyDescent="0.2">
      <c r="A216" s="4" t="s">
        <v>395</v>
      </c>
      <c r="B216" s="2" t="s">
        <v>396</v>
      </c>
      <c r="C216" s="13">
        <v>14306</v>
      </c>
      <c r="D216" s="2">
        <v>0</v>
      </c>
      <c r="E216" s="2">
        <v>1016</v>
      </c>
      <c r="F216" s="2">
        <v>456</v>
      </c>
      <c r="G216" s="2">
        <v>0</v>
      </c>
      <c r="H216" s="2">
        <v>0</v>
      </c>
      <c r="I216" s="2">
        <v>15778</v>
      </c>
      <c r="J216" s="2">
        <v>1936.05</v>
      </c>
      <c r="K216" s="2">
        <v>1645.16</v>
      </c>
      <c r="L216" s="2">
        <v>55.790000000000873</v>
      </c>
      <c r="M216" s="2">
        <v>3637.0000000000009</v>
      </c>
      <c r="N216" s="2">
        <v>12141</v>
      </c>
    </row>
    <row r="217" spans="1:16" x14ac:dyDescent="0.2">
      <c r="A217" s="4" t="s">
        <v>397</v>
      </c>
      <c r="B217" s="2" t="s">
        <v>398</v>
      </c>
      <c r="C217" s="13">
        <v>14306</v>
      </c>
      <c r="D217" s="2">
        <v>0</v>
      </c>
      <c r="E217" s="2">
        <v>1016</v>
      </c>
      <c r="F217" s="2">
        <v>684</v>
      </c>
      <c r="G217" s="2">
        <v>0</v>
      </c>
      <c r="H217" s="2">
        <v>212.6</v>
      </c>
      <c r="I217" s="2">
        <v>16218.6</v>
      </c>
      <c r="J217" s="2">
        <v>2019.34</v>
      </c>
      <c r="K217" s="2">
        <v>1645.16</v>
      </c>
      <c r="L217" s="2">
        <v>0.1</v>
      </c>
      <c r="M217" s="2">
        <v>3664.6</v>
      </c>
      <c r="N217" s="2">
        <v>12554</v>
      </c>
    </row>
    <row r="218" spans="1:16" x14ac:dyDescent="0.2">
      <c r="A218" s="4" t="s">
        <v>399</v>
      </c>
      <c r="B218" s="2" t="s">
        <v>400</v>
      </c>
      <c r="C218" s="13">
        <v>14306</v>
      </c>
      <c r="D218" s="2">
        <v>0</v>
      </c>
      <c r="E218" s="2">
        <v>1016</v>
      </c>
      <c r="F218" s="2">
        <v>684</v>
      </c>
      <c r="G218" s="2">
        <v>0</v>
      </c>
      <c r="H218" s="2">
        <v>0</v>
      </c>
      <c r="I218" s="2">
        <v>16006</v>
      </c>
      <c r="J218" s="2">
        <v>1996.64</v>
      </c>
      <c r="K218" s="2">
        <v>1645.16</v>
      </c>
      <c r="L218" s="2">
        <v>0.2000000000007276</v>
      </c>
      <c r="M218" s="2">
        <v>3642.0000000000009</v>
      </c>
      <c r="N218" s="2">
        <v>12364</v>
      </c>
    </row>
    <row r="219" spans="1:16" x14ac:dyDescent="0.2">
      <c r="A219" s="4" t="s">
        <v>401</v>
      </c>
      <c r="B219" s="2" t="s">
        <v>402</v>
      </c>
      <c r="C219" s="13">
        <v>14306</v>
      </c>
      <c r="D219" s="2">
        <v>0</v>
      </c>
      <c r="E219" s="2">
        <v>1016</v>
      </c>
      <c r="F219" s="2">
        <v>684</v>
      </c>
      <c r="G219" s="2">
        <v>0</v>
      </c>
      <c r="H219" s="2">
        <v>1275.5999999999999</v>
      </c>
      <c r="I219" s="2">
        <v>17281.599999999999</v>
      </c>
      <c r="J219" s="2">
        <v>2053.71</v>
      </c>
      <c r="K219" s="2">
        <v>1645.16</v>
      </c>
      <c r="L219" s="2">
        <v>477.23</v>
      </c>
      <c r="M219" s="2">
        <v>4176.1000000000004</v>
      </c>
      <c r="N219" s="2">
        <v>13105.5</v>
      </c>
    </row>
    <row r="220" spans="1:16" x14ac:dyDescent="0.2">
      <c r="A220" s="4" t="s">
        <v>403</v>
      </c>
      <c r="B220" s="2" t="s">
        <v>404</v>
      </c>
      <c r="C220" s="2">
        <v>14306</v>
      </c>
      <c r="D220" s="2">
        <v>0</v>
      </c>
      <c r="E220" s="2">
        <v>915</v>
      </c>
      <c r="F220" s="2">
        <v>836</v>
      </c>
      <c r="G220" s="2">
        <v>0</v>
      </c>
      <c r="H220" s="2">
        <v>0</v>
      </c>
      <c r="I220" s="2">
        <v>16057</v>
      </c>
      <c r="J220" s="2">
        <v>2007.6</v>
      </c>
      <c r="K220" s="2">
        <v>1645.2</v>
      </c>
      <c r="L220" s="2">
        <v>-0.2999999999992724</v>
      </c>
      <c r="M220" s="2">
        <v>3652.5000000000009</v>
      </c>
      <c r="N220" s="2">
        <v>12404.5</v>
      </c>
    </row>
    <row r="221" spans="1:16" s="12" customFormat="1" x14ac:dyDescent="0.2">
      <c r="A221" s="11"/>
      <c r="C221" s="12" t="s">
        <v>39</v>
      </c>
      <c r="D221" s="12" t="s">
        <v>39</v>
      </c>
      <c r="E221" s="12" t="s">
        <v>39</v>
      </c>
      <c r="F221" s="12" t="s">
        <v>39</v>
      </c>
      <c r="G221" s="12" t="s">
        <v>39</v>
      </c>
      <c r="H221" s="12" t="s">
        <v>39</v>
      </c>
      <c r="I221" s="12" t="s">
        <v>39</v>
      </c>
      <c r="J221" s="12" t="s">
        <v>39</v>
      </c>
      <c r="K221" s="12" t="s">
        <v>39</v>
      </c>
      <c r="L221" s="12" t="s">
        <v>39</v>
      </c>
      <c r="M221" s="12" t="s">
        <v>39</v>
      </c>
      <c r="N221" s="12" t="s">
        <v>39</v>
      </c>
      <c r="O221" s="2"/>
      <c r="P221" s="2"/>
    </row>
    <row r="223" spans="1:16" x14ac:dyDescent="0.2">
      <c r="A223" s="10" t="s">
        <v>407</v>
      </c>
    </row>
    <row r="224" spans="1:16" x14ac:dyDescent="0.2">
      <c r="A224" s="4" t="s">
        <v>514</v>
      </c>
      <c r="B224" s="2" t="s">
        <v>515</v>
      </c>
      <c r="C224" s="13">
        <v>11929</v>
      </c>
      <c r="D224" s="2">
        <v>400</v>
      </c>
      <c r="E224" s="2">
        <v>737</v>
      </c>
      <c r="F224" s="2">
        <v>455</v>
      </c>
      <c r="G224" s="2">
        <v>850.2</v>
      </c>
      <c r="H224" s="2">
        <v>0</v>
      </c>
      <c r="I224" s="2">
        <v>14371.2</v>
      </c>
      <c r="J224" s="2">
        <v>1620.92</v>
      </c>
      <c r="K224" s="2">
        <v>1371.82</v>
      </c>
      <c r="L224" s="2">
        <v>343.46000000000095</v>
      </c>
      <c r="M224" s="2">
        <v>3336.2000000000007</v>
      </c>
      <c r="N224" s="2">
        <v>11035</v>
      </c>
    </row>
    <row r="225" spans="1:14" x14ac:dyDescent="0.2">
      <c r="A225" s="4" t="s">
        <v>408</v>
      </c>
      <c r="B225" s="2" t="s">
        <v>409</v>
      </c>
      <c r="C225" s="13">
        <v>14306</v>
      </c>
      <c r="D225" s="2">
        <v>0</v>
      </c>
      <c r="E225" s="2">
        <v>1016</v>
      </c>
      <c r="F225" s="2">
        <v>684</v>
      </c>
      <c r="G225" s="2">
        <v>708.5</v>
      </c>
      <c r="H225" s="2">
        <v>0</v>
      </c>
      <c r="I225" s="2">
        <v>16714.5</v>
      </c>
      <c r="J225" s="2">
        <v>2145.71</v>
      </c>
      <c r="K225" s="2">
        <v>1645.16</v>
      </c>
      <c r="L225" s="2">
        <v>7082.630000000001</v>
      </c>
      <c r="M225" s="2">
        <v>10873.5</v>
      </c>
      <c r="N225" s="2">
        <v>5841</v>
      </c>
    </row>
    <row r="226" spans="1:14" x14ac:dyDescent="0.2">
      <c r="A226" s="4" t="s">
        <v>410</v>
      </c>
      <c r="B226" s="2" t="s">
        <v>411</v>
      </c>
      <c r="C226" s="13">
        <v>11929</v>
      </c>
      <c r="D226" s="2">
        <v>400</v>
      </c>
      <c r="E226" s="2">
        <v>737</v>
      </c>
      <c r="F226" s="2">
        <v>455</v>
      </c>
      <c r="G226" s="2">
        <v>566.79999999999995</v>
      </c>
      <c r="H226" s="2">
        <v>0</v>
      </c>
      <c r="I226" s="2">
        <v>14087.8</v>
      </c>
      <c r="J226" s="2">
        <v>1586.92</v>
      </c>
      <c r="K226" s="2">
        <v>1371.82</v>
      </c>
      <c r="L226" s="2">
        <v>219.55999999999949</v>
      </c>
      <c r="M226" s="2">
        <v>3178.2999999999993</v>
      </c>
      <c r="N226" s="2">
        <v>10909.5</v>
      </c>
    </row>
    <row r="227" spans="1:14" x14ac:dyDescent="0.2">
      <c r="A227" s="4" t="s">
        <v>412</v>
      </c>
      <c r="B227" s="2" t="s">
        <v>413</v>
      </c>
      <c r="C227" s="13">
        <v>14306</v>
      </c>
      <c r="D227" s="2">
        <v>0</v>
      </c>
      <c r="E227" s="2">
        <v>1016</v>
      </c>
      <c r="F227" s="2">
        <v>684</v>
      </c>
      <c r="G227" s="2">
        <v>566.79999999999995</v>
      </c>
      <c r="H227" s="2">
        <v>0</v>
      </c>
      <c r="I227" s="2">
        <v>16572.8</v>
      </c>
      <c r="J227" s="2">
        <v>2117.6999999999998</v>
      </c>
      <c r="K227" s="2">
        <v>1645.16</v>
      </c>
      <c r="L227" s="2">
        <v>5377.4399999999987</v>
      </c>
      <c r="M227" s="2">
        <v>9140.2999999999993</v>
      </c>
      <c r="N227" s="2">
        <v>7432.5</v>
      </c>
    </row>
    <row r="228" spans="1:14" x14ac:dyDescent="0.2">
      <c r="A228" s="4" t="s">
        <v>414</v>
      </c>
      <c r="B228" s="2" t="s">
        <v>415</v>
      </c>
      <c r="C228" s="13">
        <v>14306</v>
      </c>
      <c r="D228" s="2">
        <v>0</v>
      </c>
      <c r="E228" s="2">
        <v>1016</v>
      </c>
      <c r="F228" s="2">
        <v>684</v>
      </c>
      <c r="G228" s="2">
        <v>283.39999999999998</v>
      </c>
      <c r="H228" s="2">
        <v>0</v>
      </c>
      <c r="I228" s="2">
        <v>16289.4</v>
      </c>
      <c r="J228" s="2">
        <v>1955.31</v>
      </c>
      <c r="K228" s="2">
        <v>1645.16</v>
      </c>
      <c r="L228" s="2">
        <v>4838.43</v>
      </c>
      <c r="M228" s="2">
        <v>8438.9000000000015</v>
      </c>
      <c r="N228" s="2">
        <v>7850.5</v>
      </c>
    </row>
    <row r="229" spans="1:14" x14ac:dyDescent="0.2">
      <c r="A229" s="4" t="s">
        <v>416</v>
      </c>
      <c r="B229" s="2" t="s">
        <v>417</v>
      </c>
      <c r="C229" s="13">
        <v>15255</v>
      </c>
      <c r="D229" s="2">
        <v>200</v>
      </c>
      <c r="E229" s="2">
        <v>1046</v>
      </c>
      <c r="F229" s="2">
        <v>886</v>
      </c>
      <c r="G229" s="2">
        <v>283.39999999999998</v>
      </c>
      <c r="H229" s="2">
        <v>0</v>
      </c>
      <c r="I229" s="2">
        <v>17670.400000000001</v>
      </c>
      <c r="J229" s="2">
        <v>2352.1999999999998</v>
      </c>
      <c r="K229" s="2">
        <v>1754.32</v>
      </c>
      <c r="L229" s="2">
        <v>-0.11999999999898137</v>
      </c>
      <c r="M229" s="2">
        <v>4106.4000000000005</v>
      </c>
      <c r="N229" s="2">
        <v>13564</v>
      </c>
    </row>
    <row r="230" spans="1:14" x14ac:dyDescent="0.2">
      <c r="A230" s="4" t="s">
        <v>418</v>
      </c>
      <c r="B230" s="2" t="s">
        <v>419</v>
      </c>
      <c r="C230" s="13">
        <v>14306</v>
      </c>
      <c r="D230" s="2">
        <v>0</v>
      </c>
      <c r="E230" s="2">
        <v>1016</v>
      </c>
      <c r="F230" s="2">
        <v>684</v>
      </c>
      <c r="G230" s="2">
        <v>283.39999999999998</v>
      </c>
      <c r="H230" s="2">
        <v>0</v>
      </c>
      <c r="I230" s="2">
        <v>16289.4</v>
      </c>
      <c r="J230" s="2">
        <v>2057.16</v>
      </c>
      <c r="K230" s="2">
        <v>1645.16</v>
      </c>
      <c r="L230" s="2">
        <v>3921.58</v>
      </c>
      <c r="M230" s="2">
        <v>7623.9</v>
      </c>
      <c r="N230" s="2">
        <v>8665.5</v>
      </c>
    </row>
    <row r="231" spans="1:14" x14ac:dyDescent="0.2">
      <c r="A231" s="4" t="s">
        <v>420</v>
      </c>
      <c r="B231" s="2" t="s">
        <v>421</v>
      </c>
      <c r="C231" s="13">
        <v>14306</v>
      </c>
      <c r="D231" s="2">
        <v>0</v>
      </c>
      <c r="E231" s="2">
        <v>1016</v>
      </c>
      <c r="F231" s="2">
        <v>684</v>
      </c>
      <c r="G231" s="2">
        <v>283.39999999999998</v>
      </c>
      <c r="H231" s="2">
        <v>0</v>
      </c>
      <c r="I231" s="2">
        <v>16289.4</v>
      </c>
      <c r="J231" s="2">
        <v>2057.16</v>
      </c>
      <c r="K231" s="2">
        <v>1645.16</v>
      </c>
      <c r="L231" s="2">
        <v>243.07999999999993</v>
      </c>
      <c r="M231" s="2">
        <v>3945.3999999999996</v>
      </c>
      <c r="N231" s="2">
        <v>12344</v>
      </c>
    </row>
    <row r="232" spans="1:14" x14ac:dyDescent="0.2">
      <c r="A232" s="4" t="s">
        <v>422</v>
      </c>
      <c r="B232" s="2" t="s">
        <v>423</v>
      </c>
      <c r="C232" s="13">
        <v>14306</v>
      </c>
      <c r="D232" s="2">
        <v>0</v>
      </c>
      <c r="E232" s="2">
        <v>1016</v>
      </c>
      <c r="F232" s="2">
        <v>684</v>
      </c>
      <c r="G232" s="2">
        <v>283.39999999999998</v>
      </c>
      <c r="H232" s="2">
        <v>0</v>
      </c>
      <c r="I232" s="2">
        <v>16289.4</v>
      </c>
      <c r="J232" s="2">
        <v>2057.16</v>
      </c>
      <c r="K232" s="2">
        <v>1645.16</v>
      </c>
      <c r="L232" s="2">
        <v>8154.58</v>
      </c>
      <c r="M232" s="2">
        <v>11856.9</v>
      </c>
      <c r="N232" s="2">
        <v>4432.5</v>
      </c>
    </row>
    <row r="233" spans="1:14" x14ac:dyDescent="0.2">
      <c r="A233" s="4" t="s">
        <v>424</v>
      </c>
      <c r="B233" s="2" t="s">
        <v>425</v>
      </c>
      <c r="C233" s="13">
        <v>13795</v>
      </c>
      <c r="D233" s="2">
        <v>0</v>
      </c>
      <c r="E233" s="2">
        <v>784</v>
      </c>
      <c r="F233" s="2">
        <v>499</v>
      </c>
      <c r="G233" s="2">
        <v>283.39999999999998</v>
      </c>
      <c r="H233" s="2">
        <v>0</v>
      </c>
      <c r="I233" s="2">
        <v>15361.4</v>
      </c>
      <c r="J233" s="2">
        <v>1363.12</v>
      </c>
      <c r="K233" s="2">
        <v>1315.8</v>
      </c>
      <c r="L233" s="2">
        <v>2352.9799999999996</v>
      </c>
      <c r="M233" s="2">
        <v>5031.8999999999996</v>
      </c>
      <c r="N233" s="2">
        <v>10329.5</v>
      </c>
    </row>
    <row r="234" spans="1:14" x14ac:dyDescent="0.2">
      <c r="A234" s="4" t="s">
        <v>426</v>
      </c>
      <c r="B234" s="2" t="s">
        <v>427</v>
      </c>
      <c r="C234" s="13">
        <v>14306</v>
      </c>
      <c r="D234" s="2">
        <v>0</v>
      </c>
      <c r="E234" s="2">
        <v>1016</v>
      </c>
      <c r="F234" s="2">
        <v>684</v>
      </c>
      <c r="G234" s="2">
        <v>283.39999999999998</v>
      </c>
      <c r="H234" s="2">
        <v>0</v>
      </c>
      <c r="I234" s="2">
        <v>16289.4</v>
      </c>
      <c r="J234" s="2">
        <v>2057.16</v>
      </c>
      <c r="K234" s="2">
        <v>1645.16</v>
      </c>
      <c r="L234" s="2">
        <v>5209.08</v>
      </c>
      <c r="M234" s="2">
        <v>8911.4</v>
      </c>
      <c r="N234" s="2">
        <v>7378</v>
      </c>
    </row>
    <row r="235" spans="1:14" x14ac:dyDescent="0.2">
      <c r="A235" s="4" t="s">
        <v>428</v>
      </c>
      <c r="B235" s="2" t="s">
        <v>429</v>
      </c>
      <c r="C235" s="13">
        <v>14306</v>
      </c>
      <c r="D235" s="2">
        <v>0</v>
      </c>
      <c r="E235" s="2">
        <v>1016</v>
      </c>
      <c r="F235" s="2">
        <v>684</v>
      </c>
      <c r="G235" s="2">
        <v>283.39999999999998</v>
      </c>
      <c r="H235" s="2">
        <v>0</v>
      </c>
      <c r="I235" s="2">
        <v>16289.4</v>
      </c>
      <c r="J235" s="2">
        <v>2057.16</v>
      </c>
      <c r="K235" s="2">
        <v>1645.16</v>
      </c>
      <c r="L235" s="2">
        <v>6031.08</v>
      </c>
      <c r="M235" s="2">
        <v>9733.4</v>
      </c>
      <c r="N235" s="2">
        <v>6556</v>
      </c>
    </row>
    <row r="236" spans="1:14" x14ac:dyDescent="0.2">
      <c r="A236" s="4" t="s">
        <v>430</v>
      </c>
      <c r="B236" s="2" t="s">
        <v>431</v>
      </c>
      <c r="C236" s="13">
        <v>14306</v>
      </c>
      <c r="D236" s="2">
        <v>0</v>
      </c>
      <c r="E236" s="2">
        <v>1016</v>
      </c>
      <c r="F236" s="2">
        <v>684</v>
      </c>
      <c r="G236" s="2">
        <v>283.39999999999998</v>
      </c>
      <c r="H236" s="2">
        <v>0</v>
      </c>
      <c r="I236" s="2">
        <v>16289.4</v>
      </c>
      <c r="J236" s="2">
        <v>2057.16</v>
      </c>
      <c r="K236" s="2">
        <v>1645.16</v>
      </c>
      <c r="L236" s="2">
        <v>6090.58</v>
      </c>
      <c r="M236" s="2">
        <v>9792.9</v>
      </c>
      <c r="N236" s="2">
        <v>6496.5</v>
      </c>
    </row>
    <row r="237" spans="1:14" x14ac:dyDescent="0.2">
      <c r="A237" s="4" t="s">
        <v>432</v>
      </c>
      <c r="B237" s="2" t="s">
        <v>433</v>
      </c>
      <c r="C237" s="13">
        <v>14937</v>
      </c>
      <c r="D237" s="2">
        <v>0</v>
      </c>
      <c r="E237" s="2">
        <v>788</v>
      </c>
      <c r="F237" s="2">
        <v>468</v>
      </c>
      <c r="G237" s="2">
        <v>283.39999999999998</v>
      </c>
      <c r="H237" s="2">
        <v>0</v>
      </c>
      <c r="I237" s="2">
        <v>16476.400000000001</v>
      </c>
      <c r="J237" s="2">
        <v>2097.1</v>
      </c>
      <c r="K237" s="2">
        <v>1717.72</v>
      </c>
      <c r="L237" s="2">
        <v>3113.0800000000017</v>
      </c>
      <c r="M237" s="2">
        <v>6927.9000000000015</v>
      </c>
      <c r="N237" s="2">
        <v>9548.5</v>
      </c>
    </row>
    <row r="238" spans="1:14" x14ac:dyDescent="0.2">
      <c r="A238" s="4" t="s">
        <v>21</v>
      </c>
      <c r="B238" s="2" t="s">
        <v>22</v>
      </c>
      <c r="C238" s="13">
        <v>14306</v>
      </c>
      <c r="D238" s="2">
        <v>0</v>
      </c>
      <c r="E238" s="2">
        <v>1016</v>
      </c>
      <c r="F238" s="2">
        <v>684</v>
      </c>
      <c r="G238" s="2">
        <v>283.39999999999998</v>
      </c>
      <c r="H238" s="2">
        <v>0</v>
      </c>
      <c r="I238" s="2">
        <v>16289.4</v>
      </c>
      <c r="J238" s="2">
        <v>2057.16</v>
      </c>
      <c r="K238" s="2">
        <v>1645.16</v>
      </c>
      <c r="L238" s="2">
        <v>4885.08</v>
      </c>
      <c r="M238" s="2">
        <v>8587.4</v>
      </c>
      <c r="N238" s="2">
        <v>7702</v>
      </c>
    </row>
    <row r="239" spans="1:14" x14ac:dyDescent="0.2">
      <c r="A239" s="4" t="s">
        <v>434</v>
      </c>
      <c r="B239" s="2" t="s">
        <v>435</v>
      </c>
      <c r="C239" s="13">
        <v>14306</v>
      </c>
      <c r="D239" s="2">
        <v>0</v>
      </c>
      <c r="E239" s="2">
        <v>1016</v>
      </c>
      <c r="F239" s="2">
        <v>684</v>
      </c>
      <c r="G239" s="2">
        <v>283.39999999999998</v>
      </c>
      <c r="H239" s="2">
        <v>0</v>
      </c>
      <c r="I239" s="2">
        <v>16289.4</v>
      </c>
      <c r="J239" s="2">
        <v>2057.16</v>
      </c>
      <c r="K239" s="2">
        <v>1645.16</v>
      </c>
      <c r="L239" s="2">
        <v>2456.08</v>
      </c>
      <c r="M239" s="2">
        <v>6158.4</v>
      </c>
      <c r="N239" s="2">
        <v>10131</v>
      </c>
    </row>
    <row r="240" spans="1:14" x14ac:dyDescent="0.2">
      <c r="A240" s="4" t="s">
        <v>436</v>
      </c>
      <c r="B240" s="2" t="s">
        <v>437</v>
      </c>
      <c r="C240" s="13">
        <v>14306</v>
      </c>
      <c r="D240" s="2">
        <v>0</v>
      </c>
      <c r="E240" s="2">
        <v>1016</v>
      </c>
      <c r="F240" s="2">
        <v>684</v>
      </c>
      <c r="G240" s="2">
        <v>0</v>
      </c>
      <c r="H240" s="2">
        <v>0</v>
      </c>
      <c r="I240" s="2">
        <v>16006</v>
      </c>
      <c r="J240" s="2">
        <v>1996.64</v>
      </c>
      <c r="K240" s="2">
        <v>1645.16</v>
      </c>
      <c r="L240" s="2">
        <v>8810.7000000000007</v>
      </c>
      <c r="M240" s="2">
        <v>12452.5</v>
      </c>
      <c r="N240" s="2">
        <v>3553.5</v>
      </c>
    </row>
    <row r="241" spans="1:14" x14ac:dyDescent="0.2">
      <c r="A241" s="4" t="s">
        <v>438</v>
      </c>
      <c r="B241" s="2" t="s">
        <v>439</v>
      </c>
      <c r="C241" s="2">
        <v>15983</v>
      </c>
      <c r="D241" s="2">
        <v>0</v>
      </c>
      <c r="E241" s="2">
        <v>784</v>
      </c>
      <c r="F241" s="2">
        <v>499</v>
      </c>
      <c r="G241" s="2">
        <v>0</v>
      </c>
      <c r="H241" s="2">
        <v>0</v>
      </c>
      <c r="I241" s="2">
        <v>17266</v>
      </c>
      <c r="J241" s="2">
        <v>2265.84</v>
      </c>
      <c r="K241" s="2">
        <v>1838.06</v>
      </c>
      <c r="L241" s="2">
        <v>2112.6000000000004</v>
      </c>
      <c r="M241" s="2">
        <v>6216.5</v>
      </c>
      <c r="N241" s="2">
        <v>11049.5</v>
      </c>
    </row>
    <row r="242" spans="1:14" x14ac:dyDescent="0.2">
      <c r="A242" s="4" t="s">
        <v>440</v>
      </c>
      <c r="B242" s="2" t="s">
        <v>441</v>
      </c>
      <c r="C242" s="13">
        <v>14306</v>
      </c>
      <c r="D242" s="2">
        <v>0</v>
      </c>
      <c r="E242" s="2">
        <v>1016</v>
      </c>
      <c r="F242" s="2">
        <v>684</v>
      </c>
      <c r="G242" s="2">
        <v>0</v>
      </c>
      <c r="H242" s="2">
        <v>0</v>
      </c>
      <c r="I242" s="2">
        <v>16006</v>
      </c>
      <c r="J242" s="2">
        <v>1994.52</v>
      </c>
      <c r="K242" s="2">
        <v>1645.16</v>
      </c>
      <c r="L242" s="2">
        <v>253.31999999999971</v>
      </c>
      <c r="M242" s="2">
        <v>3893</v>
      </c>
      <c r="N242" s="2">
        <v>12113</v>
      </c>
    </row>
    <row r="243" spans="1:14" x14ac:dyDescent="0.2">
      <c r="A243" s="4" t="s">
        <v>442</v>
      </c>
      <c r="B243" s="2" t="s">
        <v>443</v>
      </c>
      <c r="C243" s="13">
        <v>14306</v>
      </c>
      <c r="D243" s="2">
        <v>0</v>
      </c>
      <c r="E243" s="2">
        <v>1016</v>
      </c>
      <c r="F243" s="2">
        <v>684</v>
      </c>
      <c r="G243" s="2">
        <v>0</v>
      </c>
      <c r="H243" s="2">
        <v>0</v>
      </c>
      <c r="I243" s="2">
        <v>16006</v>
      </c>
      <c r="J243" s="2">
        <v>1996.64</v>
      </c>
      <c r="K243" s="2">
        <v>1645.16</v>
      </c>
      <c r="L243" s="2">
        <v>243.20000000000073</v>
      </c>
      <c r="M243" s="2">
        <v>3885.0000000000009</v>
      </c>
      <c r="N243" s="2">
        <v>12121</v>
      </c>
    </row>
    <row r="244" spans="1:14" x14ac:dyDescent="0.2">
      <c r="A244" s="4" t="s">
        <v>444</v>
      </c>
      <c r="B244" s="2" t="s">
        <v>445</v>
      </c>
      <c r="C244" s="13">
        <v>14306</v>
      </c>
      <c r="D244" s="2">
        <v>0</v>
      </c>
      <c r="E244" s="2">
        <v>1016</v>
      </c>
      <c r="F244" s="2">
        <v>684</v>
      </c>
      <c r="G244" s="2">
        <v>0</v>
      </c>
      <c r="H244" s="2">
        <v>0</v>
      </c>
      <c r="I244" s="2">
        <v>16006</v>
      </c>
      <c r="J244" s="2">
        <v>1996.64</v>
      </c>
      <c r="K244" s="2">
        <v>1645.16</v>
      </c>
      <c r="L244" s="2">
        <v>3527.2000000000007</v>
      </c>
      <c r="M244" s="2">
        <v>7169.0000000000009</v>
      </c>
      <c r="N244" s="2">
        <v>8837</v>
      </c>
    </row>
    <row r="245" spans="1:14" x14ac:dyDescent="0.2">
      <c r="A245" s="4" t="s">
        <v>516</v>
      </c>
      <c r="B245" s="2" t="s">
        <v>517</v>
      </c>
      <c r="C245" s="13">
        <v>14306</v>
      </c>
      <c r="D245" s="2">
        <v>0</v>
      </c>
      <c r="E245" s="2">
        <v>1016</v>
      </c>
      <c r="F245" s="2">
        <v>427.12</v>
      </c>
      <c r="G245" s="2">
        <v>0</v>
      </c>
      <c r="H245" s="2">
        <v>0</v>
      </c>
      <c r="I245" s="2">
        <v>15749.12</v>
      </c>
      <c r="J245" s="2">
        <v>1941.78</v>
      </c>
      <c r="K245" s="2">
        <v>1645.16</v>
      </c>
      <c r="L245" s="2">
        <v>-0.31999999999970896</v>
      </c>
      <c r="M245" s="2">
        <v>3586.6200000000003</v>
      </c>
      <c r="N245" s="2">
        <v>12162.5</v>
      </c>
    </row>
    <row r="246" spans="1:14" x14ac:dyDescent="0.2">
      <c r="A246" s="4" t="s">
        <v>446</v>
      </c>
      <c r="B246" s="2" t="s">
        <v>447</v>
      </c>
      <c r="C246" s="13">
        <v>14306</v>
      </c>
      <c r="D246" s="2">
        <v>0</v>
      </c>
      <c r="E246" s="2">
        <v>1016</v>
      </c>
      <c r="F246" s="2">
        <v>684</v>
      </c>
      <c r="G246" s="2">
        <v>0</v>
      </c>
      <c r="H246" s="2">
        <v>0</v>
      </c>
      <c r="I246" s="2">
        <v>16006</v>
      </c>
      <c r="J246" s="2">
        <v>1994.66</v>
      </c>
      <c r="K246" s="2">
        <v>1645.16</v>
      </c>
      <c r="L246" s="2">
        <v>2117.1800000000003</v>
      </c>
      <c r="M246" s="2">
        <v>5757</v>
      </c>
      <c r="N246" s="2">
        <v>10249</v>
      </c>
    </row>
    <row r="247" spans="1:14" x14ac:dyDescent="0.2">
      <c r="A247" s="4" t="s">
        <v>448</v>
      </c>
      <c r="B247" s="2" t="s">
        <v>449</v>
      </c>
      <c r="C247" s="13">
        <v>11929</v>
      </c>
      <c r="D247" s="2">
        <v>200</v>
      </c>
      <c r="E247" s="2">
        <v>737</v>
      </c>
      <c r="F247" s="2">
        <v>455</v>
      </c>
      <c r="G247" s="2">
        <v>0</v>
      </c>
      <c r="H247" s="2">
        <v>0</v>
      </c>
      <c r="I247" s="2">
        <v>13321</v>
      </c>
      <c r="J247" s="2">
        <v>1424.59</v>
      </c>
      <c r="K247" s="2">
        <v>1371.82</v>
      </c>
      <c r="L247" s="2">
        <v>9.0000000000145519E-2</v>
      </c>
      <c r="M247" s="2">
        <v>2796.5</v>
      </c>
      <c r="N247" s="2">
        <v>10524.5</v>
      </c>
    </row>
    <row r="248" spans="1:14" x14ac:dyDescent="0.2">
      <c r="A248" s="4" t="s">
        <v>450</v>
      </c>
      <c r="B248" s="2" t="s">
        <v>451</v>
      </c>
      <c r="C248" s="13">
        <v>14306</v>
      </c>
      <c r="D248" s="2">
        <v>0</v>
      </c>
      <c r="E248" s="2">
        <v>1016</v>
      </c>
      <c r="F248" s="2">
        <v>684</v>
      </c>
      <c r="G248" s="2">
        <v>0</v>
      </c>
      <c r="H248" s="2">
        <v>0</v>
      </c>
      <c r="I248" s="2">
        <v>16006</v>
      </c>
      <c r="J248" s="2">
        <v>1958.02</v>
      </c>
      <c r="K248" s="2">
        <v>1645.16</v>
      </c>
      <c r="L248" s="2">
        <v>181.31999999999971</v>
      </c>
      <c r="M248" s="2">
        <v>3784.5</v>
      </c>
      <c r="N248" s="2">
        <v>12221.5</v>
      </c>
    </row>
    <row r="249" spans="1:14" x14ac:dyDescent="0.2">
      <c r="A249" s="4" t="s">
        <v>452</v>
      </c>
      <c r="B249" s="2" t="s">
        <v>453</v>
      </c>
      <c r="C249" s="13">
        <v>14306</v>
      </c>
      <c r="D249" s="2">
        <v>0</v>
      </c>
      <c r="E249" s="2">
        <v>1016</v>
      </c>
      <c r="F249" s="2">
        <v>684</v>
      </c>
      <c r="G249" s="2">
        <v>0</v>
      </c>
      <c r="H249" s="2">
        <v>0</v>
      </c>
      <c r="I249" s="2">
        <v>16006</v>
      </c>
      <c r="J249" s="2">
        <v>1996.64</v>
      </c>
      <c r="K249" s="2">
        <v>1645.16</v>
      </c>
      <c r="L249" s="2">
        <v>1686.2000000000007</v>
      </c>
      <c r="M249" s="2">
        <v>5328.0000000000009</v>
      </c>
      <c r="N249" s="2">
        <v>10678</v>
      </c>
    </row>
    <row r="250" spans="1:14" x14ac:dyDescent="0.2">
      <c r="A250" s="4" t="s">
        <v>454</v>
      </c>
      <c r="B250" s="2" t="s">
        <v>455</v>
      </c>
      <c r="C250" s="13">
        <v>14306</v>
      </c>
      <c r="D250" s="2">
        <v>0</v>
      </c>
      <c r="E250" s="2">
        <v>1016</v>
      </c>
      <c r="F250" s="2">
        <v>684</v>
      </c>
      <c r="G250" s="2">
        <v>0</v>
      </c>
      <c r="H250" s="2">
        <v>0</v>
      </c>
      <c r="I250" s="2">
        <v>16006</v>
      </c>
      <c r="J250" s="2">
        <v>1996.64</v>
      </c>
      <c r="K250" s="2">
        <v>1645.16</v>
      </c>
      <c r="L250" s="2">
        <v>1952.2000000000007</v>
      </c>
      <c r="M250" s="2">
        <v>5594.0000000000009</v>
      </c>
      <c r="N250" s="2">
        <v>10412</v>
      </c>
    </row>
    <row r="251" spans="1:14" x14ac:dyDescent="0.2">
      <c r="A251" s="4" t="s">
        <v>456</v>
      </c>
      <c r="B251" s="2" t="s">
        <v>457</v>
      </c>
      <c r="C251" s="13">
        <v>14306</v>
      </c>
      <c r="D251" s="2">
        <v>0</v>
      </c>
      <c r="E251" s="2">
        <v>1016</v>
      </c>
      <c r="F251" s="2">
        <v>684</v>
      </c>
      <c r="G251" s="2">
        <v>0</v>
      </c>
      <c r="H251" s="2">
        <v>0</v>
      </c>
      <c r="I251" s="2">
        <v>16006</v>
      </c>
      <c r="J251" s="2">
        <v>1996.64</v>
      </c>
      <c r="K251" s="2">
        <v>1645.16</v>
      </c>
      <c r="L251" s="2">
        <v>1952.2000000000007</v>
      </c>
      <c r="M251" s="2">
        <v>5594.0000000000009</v>
      </c>
      <c r="N251" s="2">
        <v>10412</v>
      </c>
    </row>
    <row r="252" spans="1:14" x14ac:dyDescent="0.2">
      <c r="A252" s="4" t="s">
        <v>458</v>
      </c>
      <c r="B252" s="2" t="s">
        <v>459</v>
      </c>
      <c r="C252" s="13">
        <v>14306</v>
      </c>
      <c r="D252" s="2">
        <v>0</v>
      </c>
      <c r="E252" s="2">
        <v>1016</v>
      </c>
      <c r="F252" s="2">
        <v>685.1</v>
      </c>
      <c r="G252" s="2">
        <v>0</v>
      </c>
      <c r="H252" s="2">
        <v>0</v>
      </c>
      <c r="I252" s="2">
        <v>16007.1</v>
      </c>
      <c r="J252" s="2">
        <v>1996.88</v>
      </c>
      <c r="K252" s="2">
        <v>1645.16</v>
      </c>
      <c r="L252" s="2">
        <v>0.56000000000130967</v>
      </c>
      <c r="M252" s="2">
        <v>3642.6000000000013</v>
      </c>
      <c r="N252" s="2">
        <v>12364.5</v>
      </c>
    </row>
    <row r="253" spans="1:14" x14ac:dyDescent="0.2">
      <c r="A253" s="4" t="s">
        <v>460</v>
      </c>
      <c r="B253" s="2" t="s">
        <v>461</v>
      </c>
      <c r="C253" s="13">
        <v>14306</v>
      </c>
      <c r="D253" s="2">
        <v>0</v>
      </c>
      <c r="E253" s="2">
        <v>1016</v>
      </c>
      <c r="F253" s="2">
        <v>685.1</v>
      </c>
      <c r="G253" s="2">
        <v>0</v>
      </c>
      <c r="H253" s="2">
        <v>141.72999999999999</v>
      </c>
      <c r="I253" s="2">
        <v>16148.83</v>
      </c>
      <c r="J253" s="2">
        <v>2012.01</v>
      </c>
      <c r="K253" s="2">
        <v>1645.16</v>
      </c>
      <c r="L253" s="2">
        <v>0.16</v>
      </c>
      <c r="M253" s="2">
        <v>3657.33</v>
      </c>
      <c r="N253" s="2">
        <v>12491.5</v>
      </c>
    </row>
    <row r="254" spans="1:14" x14ac:dyDescent="0.2">
      <c r="A254" s="4" t="s">
        <v>536</v>
      </c>
      <c r="B254" s="17" t="s">
        <v>537</v>
      </c>
      <c r="C254" s="13">
        <v>0</v>
      </c>
      <c r="D254" s="2">
        <v>0</v>
      </c>
      <c r="E254" s="2">
        <v>0</v>
      </c>
      <c r="F254" s="2">
        <v>0</v>
      </c>
      <c r="G254" s="2">
        <v>0</v>
      </c>
      <c r="H254" s="2">
        <f>17489.59+361</f>
        <v>17850.59</v>
      </c>
      <c r="I254" s="2">
        <v>17850.59</v>
      </c>
      <c r="J254" s="2">
        <f>384.89+1998.04+384.89</f>
        <v>2767.8199999999997</v>
      </c>
      <c r="K254" s="2">
        <v>0</v>
      </c>
      <c r="L254" s="2">
        <v>0.77</v>
      </c>
      <c r="M254" s="2">
        <v>2768.5899999999997</v>
      </c>
      <c r="N254" s="2">
        <v>15082</v>
      </c>
    </row>
    <row r="255" spans="1:14" x14ac:dyDescent="0.2">
      <c r="A255" s="4" t="s">
        <v>462</v>
      </c>
      <c r="B255" s="2" t="s">
        <v>463</v>
      </c>
      <c r="C255" s="13">
        <v>14306</v>
      </c>
      <c r="D255" s="2">
        <v>0</v>
      </c>
      <c r="E255" s="2">
        <v>1016</v>
      </c>
      <c r="F255" s="2">
        <v>638.4</v>
      </c>
      <c r="G255" s="2">
        <v>0</v>
      </c>
      <c r="H255" s="2">
        <v>0</v>
      </c>
      <c r="I255" s="2">
        <v>15960.4</v>
      </c>
      <c r="J255" s="2">
        <v>1986.9</v>
      </c>
      <c r="K255" s="2">
        <v>1645.16</v>
      </c>
      <c r="L255" s="2">
        <v>1022.3400000000001</v>
      </c>
      <c r="M255" s="2">
        <v>4654.4000000000005</v>
      </c>
      <c r="N255" s="2">
        <v>11306</v>
      </c>
    </row>
    <row r="256" spans="1:14" x14ac:dyDescent="0.2">
      <c r="A256" s="4" t="s">
        <v>518</v>
      </c>
      <c r="B256" s="2" t="s">
        <v>519</v>
      </c>
      <c r="C256" s="13">
        <v>14306</v>
      </c>
      <c r="D256" s="2">
        <v>0</v>
      </c>
      <c r="E256" s="2">
        <v>1016</v>
      </c>
      <c r="F256" s="2">
        <v>638.4</v>
      </c>
      <c r="G256" s="2">
        <v>0</v>
      </c>
      <c r="H256" s="2">
        <v>0</v>
      </c>
      <c r="I256" s="2">
        <v>15960.4</v>
      </c>
      <c r="J256" s="2">
        <v>1986.9</v>
      </c>
      <c r="K256" s="2">
        <v>1645.16</v>
      </c>
      <c r="L256" s="2">
        <v>0.34000000000014552</v>
      </c>
      <c r="M256" s="2">
        <v>3632.4000000000005</v>
      </c>
      <c r="N256" s="2">
        <v>12328</v>
      </c>
    </row>
    <row r="257" spans="1:16" x14ac:dyDescent="0.2">
      <c r="A257" s="4" t="s">
        <v>464</v>
      </c>
      <c r="B257" s="2" t="s">
        <v>465</v>
      </c>
      <c r="C257" s="13">
        <v>14306</v>
      </c>
      <c r="D257" s="2">
        <v>0</v>
      </c>
      <c r="E257" s="2">
        <v>1016</v>
      </c>
      <c r="F257" s="2">
        <v>638.4</v>
      </c>
      <c r="G257" s="2">
        <v>0</v>
      </c>
      <c r="H257" s="2">
        <v>0</v>
      </c>
      <c r="I257" s="2">
        <v>15960.4</v>
      </c>
      <c r="J257" s="2">
        <v>1885.04</v>
      </c>
      <c r="K257" s="2">
        <v>1645.16</v>
      </c>
      <c r="L257" s="2">
        <v>6259.2000000000007</v>
      </c>
      <c r="M257" s="2">
        <v>9789.4000000000015</v>
      </c>
      <c r="N257" s="2">
        <v>6171</v>
      </c>
    </row>
    <row r="258" spans="1:16" x14ac:dyDescent="0.2">
      <c r="A258" s="4" t="s">
        <v>466</v>
      </c>
      <c r="B258" s="2" t="s">
        <v>467</v>
      </c>
      <c r="C258" s="13">
        <v>14306</v>
      </c>
      <c r="D258" s="2">
        <v>0</v>
      </c>
      <c r="E258" s="2">
        <v>1016</v>
      </c>
      <c r="F258" s="2">
        <v>684</v>
      </c>
      <c r="G258" s="2">
        <v>0</v>
      </c>
      <c r="H258" s="2">
        <v>0</v>
      </c>
      <c r="I258" s="2">
        <v>16006</v>
      </c>
      <c r="J258" s="2">
        <v>1996.64</v>
      </c>
      <c r="K258" s="2">
        <v>1645.16</v>
      </c>
      <c r="L258" s="2">
        <v>1022.2000000000007</v>
      </c>
      <c r="M258" s="2">
        <v>4664.0000000000009</v>
      </c>
      <c r="N258" s="2">
        <v>11342</v>
      </c>
    </row>
    <row r="259" spans="1:16" x14ac:dyDescent="0.2">
      <c r="A259" s="4" t="s">
        <v>136</v>
      </c>
      <c r="B259" s="2" t="s">
        <v>137</v>
      </c>
      <c r="C259" s="13">
        <v>14306</v>
      </c>
      <c r="D259" s="2">
        <v>0</v>
      </c>
      <c r="E259" s="2">
        <v>1016</v>
      </c>
      <c r="F259" s="2">
        <v>684</v>
      </c>
      <c r="G259" s="2">
        <v>0</v>
      </c>
      <c r="H259" s="2">
        <v>0</v>
      </c>
      <c r="I259" s="2">
        <v>16006</v>
      </c>
      <c r="J259" s="2">
        <v>1996.64</v>
      </c>
      <c r="K259" s="2">
        <v>1645.16</v>
      </c>
      <c r="L259" s="2">
        <v>0.2000000000007276</v>
      </c>
      <c r="M259" s="2">
        <v>3642.0000000000009</v>
      </c>
      <c r="N259" s="2">
        <v>12364</v>
      </c>
    </row>
    <row r="260" spans="1:16" x14ac:dyDescent="0.2">
      <c r="A260" s="4" t="s">
        <v>468</v>
      </c>
      <c r="B260" s="2" t="s">
        <v>469</v>
      </c>
      <c r="C260" s="13">
        <v>14306</v>
      </c>
      <c r="D260" s="2">
        <v>0</v>
      </c>
      <c r="E260" s="2">
        <v>1016</v>
      </c>
      <c r="F260" s="2">
        <v>684</v>
      </c>
      <c r="G260" s="2">
        <v>0</v>
      </c>
      <c r="H260" s="2">
        <v>0</v>
      </c>
      <c r="I260" s="2">
        <v>16006</v>
      </c>
      <c r="J260" s="2">
        <v>2019.34</v>
      </c>
      <c r="K260" s="2">
        <v>1645.16</v>
      </c>
      <c r="L260" s="2">
        <v>809.5</v>
      </c>
      <c r="M260" s="2">
        <v>4474</v>
      </c>
      <c r="N260" s="2">
        <v>11532</v>
      </c>
    </row>
    <row r="261" spans="1:16" x14ac:dyDescent="0.2">
      <c r="A261" s="4" t="s">
        <v>470</v>
      </c>
      <c r="B261" s="2" t="s">
        <v>471</v>
      </c>
      <c r="C261" s="13">
        <v>14306</v>
      </c>
      <c r="D261" s="2">
        <v>0</v>
      </c>
      <c r="E261" s="2">
        <v>1016</v>
      </c>
      <c r="F261" s="2">
        <v>684</v>
      </c>
      <c r="G261" s="2">
        <v>0</v>
      </c>
      <c r="H261" s="2">
        <v>0</v>
      </c>
      <c r="I261" s="2">
        <v>16006</v>
      </c>
      <c r="J261" s="2">
        <v>1996.64</v>
      </c>
      <c r="K261" s="2">
        <v>1645.16</v>
      </c>
      <c r="L261" s="2">
        <v>0.2000000000007276</v>
      </c>
      <c r="M261" s="2">
        <v>3642.0000000000009</v>
      </c>
      <c r="N261" s="2">
        <v>12364</v>
      </c>
    </row>
    <row r="262" spans="1:16" x14ac:dyDescent="0.2">
      <c r="A262" s="4" t="s">
        <v>472</v>
      </c>
      <c r="B262" s="2" t="s">
        <v>473</v>
      </c>
      <c r="C262" s="13">
        <v>14306</v>
      </c>
      <c r="D262" s="2">
        <v>0</v>
      </c>
      <c r="E262" s="2">
        <v>1016</v>
      </c>
      <c r="F262" s="2">
        <v>684</v>
      </c>
      <c r="G262" s="2">
        <v>0</v>
      </c>
      <c r="H262" s="2">
        <v>0</v>
      </c>
      <c r="I262" s="2">
        <v>16006</v>
      </c>
      <c r="J262" s="2">
        <v>1993.24</v>
      </c>
      <c r="K262" s="2">
        <v>1645.16</v>
      </c>
      <c r="L262" s="2">
        <v>16.100000000000364</v>
      </c>
      <c r="M262" s="2">
        <v>3654.5000000000005</v>
      </c>
      <c r="N262" s="2">
        <v>12351.5</v>
      </c>
    </row>
    <row r="263" spans="1:16" x14ac:dyDescent="0.2">
      <c r="A263" s="4" t="s">
        <v>474</v>
      </c>
      <c r="B263" s="2" t="s">
        <v>475</v>
      </c>
      <c r="C263" s="2">
        <v>11929</v>
      </c>
      <c r="D263" s="2">
        <v>200</v>
      </c>
      <c r="E263" s="2">
        <v>737</v>
      </c>
      <c r="F263" s="2">
        <v>425</v>
      </c>
      <c r="G263" s="2">
        <v>0</v>
      </c>
      <c r="H263" s="2">
        <v>0</v>
      </c>
      <c r="I263" s="2">
        <v>13291</v>
      </c>
      <c r="J263" s="2">
        <v>1405.49</v>
      </c>
      <c r="K263" s="2">
        <v>1371.82</v>
      </c>
      <c r="L263" s="2">
        <v>73.690000000000509</v>
      </c>
      <c r="M263" s="2">
        <v>2851.0000000000005</v>
      </c>
      <c r="N263" s="2">
        <v>10440</v>
      </c>
    </row>
    <row r="264" spans="1:16" x14ac:dyDescent="0.2">
      <c r="A264" s="4" t="s">
        <v>476</v>
      </c>
      <c r="B264" s="2" t="s">
        <v>477</v>
      </c>
      <c r="C264" s="2">
        <v>13775</v>
      </c>
      <c r="D264" s="2">
        <v>0</v>
      </c>
      <c r="E264" s="2">
        <v>815</v>
      </c>
      <c r="F264" s="2">
        <v>716</v>
      </c>
      <c r="G264" s="2">
        <v>0</v>
      </c>
      <c r="H264" s="2">
        <v>0</v>
      </c>
      <c r="I264" s="2">
        <v>15306</v>
      </c>
      <c r="J264" s="2">
        <v>1847.18</v>
      </c>
      <c r="K264" s="2">
        <v>1584.14</v>
      </c>
      <c r="L264" s="2">
        <v>0.18000000000029104</v>
      </c>
      <c r="M264" s="2">
        <v>3431.5000000000005</v>
      </c>
      <c r="N264" s="2">
        <v>11874.5</v>
      </c>
    </row>
    <row r="265" spans="1:16" x14ac:dyDescent="0.2">
      <c r="A265" s="4" t="s">
        <v>478</v>
      </c>
      <c r="B265" s="2" t="s">
        <v>479</v>
      </c>
      <c r="C265" s="2">
        <v>14306</v>
      </c>
      <c r="D265" s="2">
        <v>0</v>
      </c>
      <c r="E265" s="2">
        <v>915</v>
      </c>
      <c r="F265" s="2">
        <v>836</v>
      </c>
      <c r="G265" s="2">
        <v>0</v>
      </c>
      <c r="H265" s="2">
        <v>0</v>
      </c>
      <c r="I265" s="2">
        <v>16057</v>
      </c>
      <c r="J265" s="2">
        <v>2007.6</v>
      </c>
      <c r="K265" s="2">
        <v>1645.2</v>
      </c>
      <c r="L265" s="2">
        <v>-0.2999999999992724</v>
      </c>
      <c r="M265" s="2">
        <v>3652.5000000000009</v>
      </c>
      <c r="N265" s="2">
        <v>12404.5</v>
      </c>
    </row>
    <row r="266" spans="1:16" s="12" customFormat="1" x14ac:dyDescent="0.2">
      <c r="A266" s="11" t="s">
        <v>538</v>
      </c>
      <c r="C266" s="12" t="s">
        <v>39</v>
      </c>
      <c r="D266" s="12" t="s">
        <v>39</v>
      </c>
      <c r="E266" s="12" t="s">
        <v>39</v>
      </c>
      <c r="F266" s="12" t="s">
        <v>39</v>
      </c>
      <c r="G266" s="12" t="s">
        <v>39</v>
      </c>
      <c r="H266" s="12" t="s">
        <v>39</v>
      </c>
      <c r="I266" s="12" t="s">
        <v>39</v>
      </c>
      <c r="J266" s="12" t="s">
        <v>39</v>
      </c>
      <c r="K266" s="12" t="s">
        <v>39</v>
      </c>
      <c r="L266" s="12" t="s">
        <v>39</v>
      </c>
      <c r="M266" s="12" t="s">
        <v>39</v>
      </c>
      <c r="N266" s="12" t="s">
        <v>39</v>
      </c>
      <c r="O266" s="2"/>
      <c r="P266" s="2"/>
    </row>
    <row r="268" spans="1:16" x14ac:dyDescent="0.2">
      <c r="A268" s="10" t="s">
        <v>490</v>
      </c>
    </row>
    <row r="269" spans="1:16" x14ac:dyDescent="0.2">
      <c r="A269" s="4" t="s">
        <v>491</v>
      </c>
      <c r="B269" s="2" t="s">
        <v>492</v>
      </c>
      <c r="C269" s="2">
        <v>29714</v>
      </c>
      <c r="D269" s="2">
        <v>0</v>
      </c>
      <c r="E269" s="2">
        <v>1074.48</v>
      </c>
      <c r="F269" s="2">
        <v>723.8</v>
      </c>
      <c r="G269" s="2">
        <v>0</v>
      </c>
      <c r="H269" s="2">
        <v>0</v>
      </c>
      <c r="I269" s="2">
        <v>31512.28</v>
      </c>
      <c r="J269" s="2">
        <v>5414.16</v>
      </c>
      <c r="K269" s="2">
        <v>3417.08</v>
      </c>
      <c r="L269" s="2">
        <v>0.04</v>
      </c>
      <c r="M269" s="2">
        <v>8831.2800000000007</v>
      </c>
      <c r="N269" s="2">
        <v>22681</v>
      </c>
    </row>
    <row r="270" spans="1:16" s="12" customFormat="1" x14ac:dyDescent="0.2">
      <c r="A270" s="11"/>
      <c r="C270" s="12" t="s">
        <v>39</v>
      </c>
      <c r="D270" s="12" t="s">
        <v>39</v>
      </c>
      <c r="E270" s="12" t="s">
        <v>39</v>
      </c>
      <c r="F270" s="12" t="s">
        <v>39</v>
      </c>
      <c r="G270" s="12" t="s">
        <v>39</v>
      </c>
      <c r="H270" s="12" t="s">
        <v>39</v>
      </c>
      <c r="I270" s="12" t="s">
        <v>39</v>
      </c>
      <c r="J270" s="12" t="s">
        <v>39</v>
      </c>
      <c r="K270" s="12" t="s">
        <v>39</v>
      </c>
      <c r="L270" s="12" t="s">
        <v>39</v>
      </c>
      <c r="M270" s="12" t="s">
        <v>39</v>
      </c>
      <c r="N270" s="12" t="s">
        <v>39</v>
      </c>
      <c r="O270" s="2"/>
      <c r="P270" s="2"/>
    </row>
    <row r="272" spans="1:16" s="12" customFormat="1" x14ac:dyDescent="0.2">
      <c r="A272" s="14"/>
      <c r="C272" s="12" t="s">
        <v>493</v>
      </c>
      <c r="D272" s="12" t="s">
        <v>493</v>
      </c>
      <c r="E272" s="12" t="s">
        <v>493</v>
      </c>
      <c r="F272" s="12" t="s">
        <v>493</v>
      </c>
      <c r="G272" s="12" t="s">
        <v>493</v>
      </c>
      <c r="H272" s="12" t="s">
        <v>493</v>
      </c>
      <c r="I272" s="12" t="s">
        <v>493</v>
      </c>
      <c r="J272" s="12" t="s">
        <v>493</v>
      </c>
      <c r="K272" s="12" t="s">
        <v>493</v>
      </c>
      <c r="L272" s="12" t="s">
        <v>493</v>
      </c>
      <c r="M272" s="12" t="s">
        <v>493</v>
      </c>
      <c r="N272" s="12" t="s">
        <v>493</v>
      </c>
    </row>
    <row r="274" spans="1:14" x14ac:dyDescent="0.2">
      <c r="C274" s="2" t="s">
        <v>0</v>
      </c>
      <c r="D274" s="2" t="s">
        <v>0</v>
      </c>
      <c r="E274" s="2" t="s">
        <v>0</v>
      </c>
      <c r="F274" s="2" t="s">
        <v>0</v>
      </c>
      <c r="G274" s="2" t="s">
        <v>0</v>
      </c>
      <c r="H274" s="2" t="s">
        <v>0</v>
      </c>
      <c r="I274" s="2" t="s">
        <v>0</v>
      </c>
      <c r="J274" s="2" t="s">
        <v>0</v>
      </c>
      <c r="K274" s="2" t="s">
        <v>0</v>
      </c>
      <c r="L274" s="2" t="s">
        <v>0</v>
      </c>
      <c r="M274" s="2" t="s">
        <v>0</v>
      </c>
      <c r="N274" s="2" t="s">
        <v>0</v>
      </c>
    </row>
    <row r="275" spans="1:14" x14ac:dyDescent="0.2">
      <c r="A275" s="4" t="s">
        <v>0</v>
      </c>
      <c r="B275" s="2" t="s">
        <v>0</v>
      </c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</sheetData>
  <mergeCells count="4">
    <mergeCell ref="B1:C1"/>
    <mergeCell ref="B2:H2"/>
    <mergeCell ref="B3:H3"/>
    <mergeCell ref="B4:H4"/>
  </mergeCells>
  <conditionalFormatting sqref="A1:B2 A10:B17 A21:B25 A29:B52 A56:B64 A68:B72 A76:B84 A89:B111 A115:B135 A139:B144 A148:B149 A153:B195 A198:B220 A224:B265 A269:B269 C195 D1:XFD1 D76:N76 D269:N269 A85:H85 D77:H84 D10:XFD17 A270:N270 D21:N25 D29:N52 D56:N64 D68:N72 I77:N85 D89:N111 D115:N135 D139:N144 D148:N149 D153:N195 D198:N220 D224:N265 A4:B4 A3 A18:N20 A26:N28 A53:N55 A65:N67 A73:N75 A86:N88 A112:N114 A136:N138 A145:N147 A150:N152 A196:N197 A221:N223 A266:N268 O18:XFD270 A271:XFD1048576 I2:XFD4 A5:XFD9">
    <cfRule type="cellIs" dxfId="57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3"/>
  <sheetViews>
    <sheetView workbookViewId="0">
      <pane ySplit="6" topLeftCell="A7" activePane="bottomLeft" state="frozen"/>
      <selection pane="bottomLeft"/>
    </sheetView>
  </sheetViews>
  <sheetFormatPr baseColWidth="10" defaultRowHeight="11.25" x14ac:dyDescent="0.2"/>
  <cols>
    <col min="1" max="1" width="9.7109375" style="4" customWidth="1"/>
    <col min="2" max="2" width="29.42578125" style="2" customWidth="1"/>
    <col min="3" max="14" width="15" style="2" bestFit="1" customWidth="1"/>
    <col min="15" max="16384" width="11.42578125" style="2"/>
  </cols>
  <sheetData>
    <row r="1" spans="1:14" ht="18" customHeight="1" x14ac:dyDescent="0.25">
      <c r="A1" s="1"/>
      <c r="B1" s="42" t="s">
        <v>0</v>
      </c>
      <c r="C1" s="37"/>
    </row>
    <row r="2" spans="1:14" ht="24.95" customHeight="1" x14ac:dyDescent="0.2">
      <c r="A2" s="3"/>
      <c r="B2" s="43" t="s">
        <v>1</v>
      </c>
      <c r="C2" s="43"/>
      <c r="D2" s="43"/>
      <c r="E2" s="43"/>
      <c r="F2" s="43"/>
      <c r="G2" s="43"/>
      <c r="H2" s="43"/>
    </row>
    <row r="3" spans="1:14" ht="15.75" x14ac:dyDescent="0.25">
      <c r="B3" s="44" t="s">
        <v>521</v>
      </c>
      <c r="C3" s="44"/>
      <c r="D3" s="44"/>
      <c r="E3" s="44"/>
      <c r="F3" s="44"/>
      <c r="G3" s="44"/>
      <c r="H3" s="44"/>
    </row>
    <row r="4" spans="1:14" ht="15" customHeight="1" x14ac:dyDescent="0.2">
      <c r="B4" s="45" t="s">
        <v>522</v>
      </c>
      <c r="C4" s="45"/>
      <c r="D4" s="45"/>
      <c r="E4" s="45"/>
      <c r="F4" s="45"/>
      <c r="G4" s="45"/>
      <c r="H4" s="45"/>
    </row>
    <row r="6" spans="1:14" s="9" customFormat="1" ht="23.25" thickBo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  <c r="I6" s="7" t="s">
        <v>12</v>
      </c>
      <c r="J6" s="6" t="s">
        <v>523</v>
      </c>
      <c r="K6" s="6" t="s">
        <v>14</v>
      </c>
      <c r="L6" s="7" t="s">
        <v>15</v>
      </c>
      <c r="M6" s="7" t="s">
        <v>16</v>
      </c>
      <c r="N6" s="8" t="s">
        <v>17</v>
      </c>
    </row>
    <row r="7" spans="1:14" ht="12" thickTop="1" x14ac:dyDescent="0.2"/>
    <row r="9" spans="1:14" x14ac:dyDescent="0.2">
      <c r="A9" s="10" t="s">
        <v>18</v>
      </c>
    </row>
    <row r="10" spans="1:14" x14ac:dyDescent="0.2">
      <c r="A10" s="4" t="s">
        <v>19</v>
      </c>
      <c r="B10" s="2" t="s">
        <v>20</v>
      </c>
      <c r="C10" s="2">
        <v>11988</v>
      </c>
      <c r="D10" s="2">
        <v>0</v>
      </c>
      <c r="E10" s="2">
        <v>820</v>
      </c>
      <c r="F10" s="2">
        <v>306</v>
      </c>
      <c r="G10" s="2">
        <v>283.39999999999998</v>
      </c>
      <c r="H10" s="2">
        <v>2000</v>
      </c>
      <c r="I10" s="2">
        <v>15397.4</v>
      </c>
      <c r="J10" s="2">
        <v>1556.7199999999998</v>
      </c>
      <c r="K10" s="2">
        <v>1378.56</v>
      </c>
      <c r="L10" s="2">
        <v>2.62</v>
      </c>
      <c r="M10" s="2">
        <v>2937.8999999999996</v>
      </c>
      <c r="N10" s="2">
        <v>12459.5</v>
      </c>
    </row>
    <row r="11" spans="1:14" x14ac:dyDescent="0.2">
      <c r="A11" s="4" t="s">
        <v>23</v>
      </c>
      <c r="B11" s="2" t="s">
        <v>24</v>
      </c>
      <c r="C11" s="2">
        <v>12248</v>
      </c>
      <c r="D11" s="2">
        <v>0</v>
      </c>
      <c r="E11" s="2">
        <v>825</v>
      </c>
      <c r="F11" s="2">
        <v>517</v>
      </c>
      <c r="G11" s="2">
        <v>0</v>
      </c>
      <c r="H11" s="2">
        <v>600</v>
      </c>
      <c r="I11" s="2">
        <v>14190</v>
      </c>
      <c r="J11" s="2">
        <v>1454.09</v>
      </c>
      <c r="K11" s="2">
        <v>1333.98</v>
      </c>
      <c r="L11" s="2">
        <v>99.93</v>
      </c>
      <c r="M11" s="2">
        <v>2887.9999999999995</v>
      </c>
      <c r="N11" s="2">
        <v>11302</v>
      </c>
    </row>
    <row r="12" spans="1:14" x14ac:dyDescent="0.2">
      <c r="A12" s="4" t="s">
        <v>502</v>
      </c>
      <c r="B12" s="2" t="s">
        <v>503</v>
      </c>
      <c r="C12" s="2">
        <v>11988</v>
      </c>
      <c r="D12" s="2">
        <v>400</v>
      </c>
      <c r="E12" s="2">
        <v>820</v>
      </c>
      <c r="F12" s="2">
        <v>510</v>
      </c>
      <c r="G12" s="2">
        <v>0</v>
      </c>
      <c r="H12" s="2">
        <v>420</v>
      </c>
      <c r="I12" s="2">
        <v>14138</v>
      </c>
      <c r="J12" s="2">
        <v>1624.6</v>
      </c>
      <c r="K12" s="2">
        <v>1378.38</v>
      </c>
      <c r="L12" s="2">
        <v>14.52</v>
      </c>
      <c r="M12" s="2">
        <v>3017.5</v>
      </c>
      <c r="N12" s="2">
        <v>11120.5</v>
      </c>
    </row>
    <row r="13" spans="1:14" x14ac:dyDescent="0.2">
      <c r="A13" s="4" t="s">
        <v>25</v>
      </c>
      <c r="B13" s="2" t="s">
        <v>26</v>
      </c>
      <c r="C13" s="2">
        <v>11988</v>
      </c>
      <c r="D13" s="2">
        <v>0</v>
      </c>
      <c r="E13" s="2">
        <v>820</v>
      </c>
      <c r="F13" s="2">
        <v>510</v>
      </c>
      <c r="G13" s="2">
        <v>0</v>
      </c>
      <c r="H13" s="2">
        <v>2000</v>
      </c>
      <c r="I13" s="2">
        <v>15318</v>
      </c>
      <c r="J13" s="2">
        <v>1539.1599999999999</v>
      </c>
      <c r="K13" s="2">
        <v>1378.38</v>
      </c>
      <c r="L13" s="2">
        <v>4.46</v>
      </c>
      <c r="M13" s="2">
        <v>2922</v>
      </c>
      <c r="N13" s="2">
        <v>12396</v>
      </c>
    </row>
    <row r="14" spans="1:14" x14ac:dyDescent="0.2">
      <c r="A14" s="4" t="s">
        <v>524</v>
      </c>
      <c r="B14" s="17" t="s">
        <v>525</v>
      </c>
      <c r="C14" s="2">
        <v>39023</v>
      </c>
      <c r="D14" s="2">
        <v>0</v>
      </c>
      <c r="E14" s="2">
        <v>3616</v>
      </c>
      <c r="F14" s="2">
        <v>2598</v>
      </c>
      <c r="G14" s="2">
        <v>0</v>
      </c>
      <c r="H14" s="2">
        <v>188008.82</v>
      </c>
      <c r="I14" s="2">
        <v>233245.82</v>
      </c>
      <c r="J14" s="2">
        <v>44361.39</v>
      </c>
      <c r="K14" s="2">
        <v>2243.81</v>
      </c>
      <c r="L14" s="2">
        <v>18617.619999999995</v>
      </c>
      <c r="M14" s="2">
        <v>65222.819999999992</v>
      </c>
      <c r="N14" s="2">
        <v>168023</v>
      </c>
    </row>
    <row r="15" spans="1:14" x14ac:dyDescent="0.2">
      <c r="A15" s="4" t="s">
        <v>27</v>
      </c>
      <c r="B15" s="2" t="s">
        <v>28</v>
      </c>
      <c r="C15" s="2">
        <v>47094</v>
      </c>
      <c r="D15" s="2">
        <v>0</v>
      </c>
      <c r="E15" s="2">
        <v>1920</v>
      </c>
      <c r="F15" s="2">
        <v>1376</v>
      </c>
      <c r="G15" s="2">
        <v>0</v>
      </c>
      <c r="H15" s="2">
        <v>0</v>
      </c>
      <c r="I15" s="2">
        <v>50390</v>
      </c>
      <c r="J15" s="2">
        <v>12351.67</v>
      </c>
      <c r="K15" s="2">
        <v>5415.82</v>
      </c>
      <c r="L15" s="2">
        <v>8151.010000000002</v>
      </c>
      <c r="M15" s="2">
        <v>25918.5</v>
      </c>
      <c r="N15" s="2">
        <v>24471.5</v>
      </c>
    </row>
    <row r="16" spans="1:14" x14ac:dyDescent="0.2">
      <c r="A16" s="4" t="s">
        <v>29</v>
      </c>
      <c r="B16" s="2" t="s">
        <v>30</v>
      </c>
      <c r="C16" s="2">
        <v>12847</v>
      </c>
      <c r="D16" s="2">
        <v>0</v>
      </c>
      <c r="E16" s="2">
        <v>802</v>
      </c>
      <c r="F16" s="2">
        <v>482</v>
      </c>
      <c r="G16" s="2">
        <v>0</v>
      </c>
      <c r="H16" s="2">
        <v>850</v>
      </c>
      <c r="I16" s="2">
        <v>14981</v>
      </c>
      <c r="J16" s="2">
        <v>1727.01</v>
      </c>
      <c r="K16" s="2">
        <v>1477.42</v>
      </c>
      <c r="L16" s="2">
        <v>5.07</v>
      </c>
      <c r="M16" s="2">
        <v>3209.5000000000005</v>
      </c>
      <c r="N16" s="2">
        <v>11771.5</v>
      </c>
    </row>
    <row r="17" spans="1:16" x14ac:dyDescent="0.2">
      <c r="A17" s="4" t="s">
        <v>504</v>
      </c>
      <c r="B17" s="2" t="s">
        <v>505</v>
      </c>
      <c r="C17" s="2">
        <v>11202.9</v>
      </c>
      <c r="D17" s="2">
        <v>200</v>
      </c>
      <c r="E17" s="2">
        <v>718</v>
      </c>
      <c r="F17" s="2">
        <v>661</v>
      </c>
      <c r="G17" s="2">
        <v>0</v>
      </c>
      <c r="H17" s="2">
        <v>0</v>
      </c>
      <c r="I17" s="2">
        <v>12781.9</v>
      </c>
      <c r="J17" s="2">
        <v>1342.45</v>
      </c>
      <c r="K17" s="2">
        <v>1288.3399999999999</v>
      </c>
      <c r="L17" s="2">
        <v>0.11000000000058208</v>
      </c>
      <c r="M17" s="2">
        <v>2630.9000000000005</v>
      </c>
      <c r="N17" s="2">
        <v>10151</v>
      </c>
    </row>
    <row r="18" spans="1:16" x14ac:dyDescent="0.2">
      <c r="A18" s="4" t="s">
        <v>31</v>
      </c>
      <c r="B18" s="2" t="s">
        <v>32</v>
      </c>
      <c r="C18" s="2">
        <v>20272</v>
      </c>
      <c r="D18" s="2">
        <v>0</v>
      </c>
      <c r="E18" s="2">
        <v>1206</v>
      </c>
      <c r="F18" s="2">
        <v>975</v>
      </c>
      <c r="G18" s="2">
        <v>0</v>
      </c>
      <c r="H18" s="2">
        <v>0</v>
      </c>
      <c r="I18" s="2">
        <v>22453</v>
      </c>
      <c r="J18" s="2">
        <v>3373.74</v>
      </c>
      <c r="K18" s="2">
        <v>2331.2600000000002</v>
      </c>
      <c r="L18" s="2">
        <v>0</v>
      </c>
      <c r="M18" s="2">
        <v>5705</v>
      </c>
      <c r="N18" s="2">
        <v>16748</v>
      </c>
    </row>
    <row r="19" spans="1:16" x14ac:dyDescent="0.2">
      <c r="A19" s="4" t="s">
        <v>33</v>
      </c>
      <c r="B19" s="13" t="s">
        <v>34</v>
      </c>
      <c r="C19" s="2">
        <v>6123.9</v>
      </c>
      <c r="D19" s="2">
        <v>0</v>
      </c>
      <c r="E19" s="2">
        <v>412</v>
      </c>
      <c r="F19" s="2">
        <v>341</v>
      </c>
      <c r="G19" s="2">
        <v>0</v>
      </c>
      <c r="H19" s="2">
        <v>0</v>
      </c>
      <c r="I19" s="2">
        <v>6876.9</v>
      </c>
      <c r="J19" s="2">
        <v>757.8</v>
      </c>
      <c r="K19" s="2">
        <v>704.25</v>
      </c>
      <c r="L19" s="2">
        <v>-0.1500000000005457</v>
      </c>
      <c r="M19" s="2">
        <v>1461.8999999999994</v>
      </c>
      <c r="N19" s="2">
        <v>5415</v>
      </c>
    </row>
    <row r="20" spans="1:16" s="12" customFormat="1" x14ac:dyDescent="0.2">
      <c r="A20" s="11"/>
      <c r="C20" s="12" t="s">
        <v>39</v>
      </c>
      <c r="D20" s="12" t="s">
        <v>39</v>
      </c>
      <c r="E20" s="12" t="s">
        <v>39</v>
      </c>
      <c r="F20" s="12" t="s">
        <v>39</v>
      </c>
      <c r="G20" s="12" t="s">
        <v>39</v>
      </c>
      <c r="H20" s="12" t="s">
        <v>39</v>
      </c>
      <c r="I20" s="12" t="s">
        <v>39</v>
      </c>
      <c r="J20" s="12" t="s">
        <v>39</v>
      </c>
      <c r="K20" s="12" t="s">
        <v>39</v>
      </c>
      <c r="L20" s="12" t="s">
        <v>39</v>
      </c>
      <c r="M20" s="12" t="s">
        <v>39</v>
      </c>
      <c r="N20" s="12" t="s">
        <v>39</v>
      </c>
      <c r="O20" s="2"/>
      <c r="P20" s="2"/>
    </row>
    <row r="22" spans="1:16" x14ac:dyDescent="0.2">
      <c r="A22" s="10" t="s">
        <v>40</v>
      </c>
    </row>
    <row r="23" spans="1:16" x14ac:dyDescent="0.2">
      <c r="A23" s="4" t="s">
        <v>41</v>
      </c>
      <c r="B23" s="2" t="s">
        <v>42</v>
      </c>
      <c r="C23" s="2">
        <v>10693</v>
      </c>
      <c r="D23" s="2">
        <v>400</v>
      </c>
      <c r="E23" s="2">
        <v>707</v>
      </c>
      <c r="F23" s="2">
        <v>484</v>
      </c>
      <c r="G23" s="2">
        <v>738.5</v>
      </c>
      <c r="H23" s="2">
        <v>1782</v>
      </c>
      <c r="I23" s="2">
        <v>14804.5</v>
      </c>
      <c r="J23" s="2">
        <v>1435.55</v>
      </c>
      <c r="K23" s="2">
        <v>1229.58</v>
      </c>
      <c r="L23" s="2">
        <v>107.87</v>
      </c>
      <c r="M23" s="2">
        <v>2773</v>
      </c>
      <c r="N23" s="2">
        <v>12031.5</v>
      </c>
    </row>
    <row r="24" spans="1:16" x14ac:dyDescent="0.2">
      <c r="A24" s="4" t="s">
        <v>43</v>
      </c>
      <c r="B24" s="2" t="s">
        <v>44</v>
      </c>
      <c r="C24" s="2">
        <v>11988</v>
      </c>
      <c r="D24" s="2">
        <v>400</v>
      </c>
      <c r="E24" s="2">
        <v>820</v>
      </c>
      <c r="F24" s="2">
        <v>510</v>
      </c>
      <c r="G24" s="2">
        <v>566.79999999999995</v>
      </c>
      <c r="H24" s="2">
        <v>1997.65</v>
      </c>
      <c r="I24" s="2">
        <v>16282.449999999999</v>
      </c>
      <c r="J24" s="2">
        <v>1745.6599999999999</v>
      </c>
      <c r="K24" s="2">
        <v>1378.38</v>
      </c>
      <c r="L24" s="2">
        <v>121.91</v>
      </c>
      <c r="M24" s="2">
        <v>3245.95</v>
      </c>
      <c r="N24" s="2">
        <v>13036.5</v>
      </c>
    </row>
    <row r="25" spans="1:16" x14ac:dyDescent="0.2">
      <c r="A25" s="4" t="s">
        <v>45</v>
      </c>
      <c r="B25" s="2" t="s">
        <v>46</v>
      </c>
      <c r="C25" s="2">
        <v>9981</v>
      </c>
      <c r="D25" s="2">
        <v>400</v>
      </c>
      <c r="E25" s="2">
        <v>601</v>
      </c>
      <c r="F25" s="2">
        <v>361</v>
      </c>
      <c r="G25" s="2">
        <v>425.1</v>
      </c>
      <c r="H25" s="2">
        <v>1585.9</v>
      </c>
      <c r="I25" s="2">
        <v>13354</v>
      </c>
      <c r="J25" s="2">
        <v>1084.99</v>
      </c>
      <c r="K25" s="2">
        <v>1094.28</v>
      </c>
      <c r="L25" s="2">
        <v>4427.2299999999996</v>
      </c>
      <c r="M25" s="2">
        <v>6606.5</v>
      </c>
      <c r="N25" s="2">
        <v>6747.5</v>
      </c>
    </row>
    <row r="26" spans="1:16" x14ac:dyDescent="0.2">
      <c r="A26" s="4" t="s">
        <v>47</v>
      </c>
      <c r="B26" s="2" t="s">
        <v>48</v>
      </c>
      <c r="C26" s="2">
        <v>10693</v>
      </c>
      <c r="D26" s="2">
        <v>0</v>
      </c>
      <c r="E26" s="2">
        <v>707.1</v>
      </c>
      <c r="F26" s="2">
        <v>484.2</v>
      </c>
      <c r="G26" s="2">
        <v>0</v>
      </c>
      <c r="H26" s="2">
        <v>1782</v>
      </c>
      <c r="I26" s="2">
        <v>13666.300000000001</v>
      </c>
      <c r="J26" s="2">
        <v>1231.5899999999999</v>
      </c>
      <c r="K26" s="2">
        <v>1229.58</v>
      </c>
      <c r="L26" s="2">
        <v>1635.63</v>
      </c>
      <c r="M26" s="2">
        <v>4096.8</v>
      </c>
      <c r="N26" s="2">
        <v>9569.5</v>
      </c>
    </row>
    <row r="27" spans="1:16" s="12" customFormat="1" x14ac:dyDescent="0.2">
      <c r="A27" s="11"/>
      <c r="C27" s="12" t="s">
        <v>39</v>
      </c>
      <c r="D27" s="12" t="s">
        <v>39</v>
      </c>
      <c r="E27" s="12" t="s">
        <v>39</v>
      </c>
      <c r="F27" s="12" t="s">
        <v>39</v>
      </c>
      <c r="G27" s="12" t="s">
        <v>39</v>
      </c>
      <c r="H27" s="12" t="s">
        <v>39</v>
      </c>
      <c r="I27" s="12" t="s">
        <v>39</v>
      </c>
      <c r="J27" s="12" t="s">
        <v>39</v>
      </c>
      <c r="K27" s="12" t="s">
        <v>39</v>
      </c>
      <c r="L27" s="12" t="s">
        <v>39</v>
      </c>
      <c r="M27" s="12" t="s">
        <v>39</v>
      </c>
      <c r="N27" s="12" t="s">
        <v>39</v>
      </c>
      <c r="O27" s="2"/>
      <c r="P27" s="2"/>
    </row>
    <row r="29" spans="1:16" x14ac:dyDescent="0.2">
      <c r="A29" s="10" t="s">
        <v>49</v>
      </c>
    </row>
    <row r="30" spans="1:16" x14ac:dyDescent="0.2">
      <c r="A30" s="4" t="s">
        <v>50</v>
      </c>
      <c r="B30" s="2" t="s">
        <v>51</v>
      </c>
      <c r="C30" s="2">
        <v>8448</v>
      </c>
      <c r="D30" s="2">
        <v>0</v>
      </c>
      <c r="E30" s="2">
        <v>603</v>
      </c>
      <c r="F30" s="2">
        <v>378</v>
      </c>
      <c r="G30" s="2">
        <v>850.2</v>
      </c>
      <c r="H30" s="2">
        <v>1524</v>
      </c>
      <c r="I30" s="2">
        <v>11803.2</v>
      </c>
      <c r="J30" s="2">
        <v>912.18</v>
      </c>
      <c r="K30" s="2">
        <v>989.74</v>
      </c>
      <c r="L30" s="2">
        <v>2.78</v>
      </c>
      <c r="M30" s="2">
        <v>1904.7</v>
      </c>
      <c r="N30" s="2">
        <v>9898.5</v>
      </c>
    </row>
    <row r="31" spans="1:16" x14ac:dyDescent="0.2">
      <c r="A31" s="4" t="s">
        <v>52</v>
      </c>
      <c r="B31" s="2" t="s">
        <v>53</v>
      </c>
      <c r="C31" s="2">
        <v>12865</v>
      </c>
      <c r="D31" s="2">
        <v>0</v>
      </c>
      <c r="E31" s="2">
        <v>774.5</v>
      </c>
      <c r="F31" s="2">
        <v>372.53</v>
      </c>
      <c r="G31" s="2">
        <v>708.5</v>
      </c>
      <c r="H31" s="2">
        <v>2044.35</v>
      </c>
      <c r="I31" s="2">
        <v>16764.88</v>
      </c>
      <c r="J31" s="2">
        <v>1719.63</v>
      </c>
      <c r="K31" s="2">
        <v>1410.6</v>
      </c>
      <c r="L31" s="2">
        <v>598.65</v>
      </c>
      <c r="M31" s="2">
        <v>3728.88</v>
      </c>
      <c r="N31" s="2">
        <v>13036</v>
      </c>
    </row>
    <row r="32" spans="1:16" x14ac:dyDescent="0.2">
      <c r="A32" s="4" t="s">
        <v>54</v>
      </c>
      <c r="B32" s="2" t="s">
        <v>55</v>
      </c>
      <c r="C32" s="2">
        <v>11645</v>
      </c>
      <c r="D32" s="2">
        <v>0</v>
      </c>
      <c r="E32" s="2">
        <v>801</v>
      </c>
      <c r="F32" s="2">
        <v>539</v>
      </c>
      <c r="G32" s="2">
        <v>850.2</v>
      </c>
      <c r="H32" s="2">
        <v>0</v>
      </c>
      <c r="I32" s="2">
        <v>13835.2</v>
      </c>
      <c r="J32" s="2">
        <v>1636.6100000000001</v>
      </c>
      <c r="K32" s="2">
        <v>1339.12</v>
      </c>
      <c r="L32" s="2">
        <v>3889.4700000000012</v>
      </c>
      <c r="M32" s="2">
        <v>6865.2000000000007</v>
      </c>
      <c r="N32" s="2">
        <v>6970</v>
      </c>
    </row>
    <row r="33" spans="1:14" x14ac:dyDescent="0.2">
      <c r="A33" s="4" t="s">
        <v>56</v>
      </c>
      <c r="B33" s="2" t="s">
        <v>57</v>
      </c>
      <c r="C33" s="2">
        <v>12847</v>
      </c>
      <c r="D33" s="2">
        <v>400</v>
      </c>
      <c r="E33" s="2">
        <v>815</v>
      </c>
      <c r="F33" s="2">
        <v>496</v>
      </c>
      <c r="G33" s="2">
        <v>850.2</v>
      </c>
      <c r="H33" s="2">
        <v>0</v>
      </c>
      <c r="I33" s="2">
        <v>15408.2</v>
      </c>
      <c r="J33" s="2">
        <v>2259.0700000000002</v>
      </c>
      <c r="K33" s="2">
        <v>1477.4</v>
      </c>
      <c r="L33" s="2">
        <v>95.229999999999563</v>
      </c>
      <c r="M33" s="2">
        <v>3831.7</v>
      </c>
      <c r="N33" s="2">
        <v>11576.5</v>
      </c>
    </row>
    <row r="34" spans="1:14" x14ac:dyDescent="0.2">
      <c r="A34" s="4" t="s">
        <v>58</v>
      </c>
      <c r="B34" s="2" t="s">
        <v>59</v>
      </c>
      <c r="C34" s="2">
        <v>11645</v>
      </c>
      <c r="D34" s="2">
        <v>200</v>
      </c>
      <c r="E34" s="2">
        <v>801</v>
      </c>
      <c r="F34" s="2">
        <v>539</v>
      </c>
      <c r="G34" s="2">
        <v>708.5</v>
      </c>
      <c r="H34" s="2">
        <v>0</v>
      </c>
      <c r="I34" s="2">
        <v>13893.5</v>
      </c>
      <c r="J34" s="2">
        <v>1647.29</v>
      </c>
      <c r="K34" s="2">
        <v>1339.12</v>
      </c>
      <c r="L34" s="2">
        <v>199.59000000000015</v>
      </c>
      <c r="M34" s="2">
        <v>3186</v>
      </c>
      <c r="N34" s="2">
        <v>10707.5</v>
      </c>
    </row>
    <row r="35" spans="1:14" x14ac:dyDescent="0.2">
      <c r="A35" s="4" t="s">
        <v>60</v>
      </c>
      <c r="B35" s="2" t="s">
        <v>61</v>
      </c>
      <c r="C35" s="2">
        <v>12847</v>
      </c>
      <c r="D35" s="2">
        <v>200</v>
      </c>
      <c r="E35" s="2">
        <v>815</v>
      </c>
      <c r="F35" s="2">
        <v>496</v>
      </c>
      <c r="G35" s="2">
        <v>708.5</v>
      </c>
      <c r="H35" s="2">
        <v>0</v>
      </c>
      <c r="I35" s="2">
        <v>15066.5</v>
      </c>
      <c r="J35" s="2">
        <v>2254.69</v>
      </c>
      <c r="K35" s="2">
        <v>1477.4</v>
      </c>
      <c r="L35" s="2">
        <v>646.40999999999985</v>
      </c>
      <c r="M35" s="2">
        <v>4378.5</v>
      </c>
      <c r="N35" s="2">
        <v>10688</v>
      </c>
    </row>
    <row r="36" spans="1:14" x14ac:dyDescent="0.2">
      <c r="A36" s="4" t="s">
        <v>62</v>
      </c>
      <c r="B36" s="2" t="s">
        <v>63</v>
      </c>
      <c r="C36" s="2">
        <v>12847</v>
      </c>
      <c r="D36" s="2">
        <v>200</v>
      </c>
      <c r="E36" s="2">
        <v>815</v>
      </c>
      <c r="F36" s="2">
        <v>496</v>
      </c>
      <c r="G36" s="2">
        <v>708.5</v>
      </c>
      <c r="H36" s="2">
        <v>0</v>
      </c>
      <c r="I36" s="2">
        <v>15066.5</v>
      </c>
      <c r="J36" s="2">
        <v>2254.6800000000003</v>
      </c>
      <c r="K36" s="2">
        <v>1477.4</v>
      </c>
      <c r="L36" s="2">
        <v>2484.42</v>
      </c>
      <c r="M36" s="2">
        <v>6216.5</v>
      </c>
      <c r="N36" s="2">
        <v>8850</v>
      </c>
    </row>
    <row r="37" spans="1:14" x14ac:dyDescent="0.2">
      <c r="A37" s="4" t="s">
        <v>64</v>
      </c>
      <c r="B37" s="2" t="s">
        <v>65</v>
      </c>
      <c r="C37" s="2">
        <v>11645</v>
      </c>
      <c r="D37" s="2">
        <v>200</v>
      </c>
      <c r="E37" s="2">
        <v>801</v>
      </c>
      <c r="F37" s="2">
        <v>539</v>
      </c>
      <c r="G37" s="2">
        <v>425.1</v>
      </c>
      <c r="H37" s="2">
        <v>0</v>
      </c>
      <c r="I37" s="2">
        <v>13610.1</v>
      </c>
      <c r="J37" s="2">
        <v>1591.6799999999998</v>
      </c>
      <c r="K37" s="2">
        <v>1339.12</v>
      </c>
      <c r="L37" s="2">
        <v>7264.3000000000011</v>
      </c>
      <c r="M37" s="2">
        <v>10195.1</v>
      </c>
      <c r="N37" s="2">
        <v>3415</v>
      </c>
    </row>
    <row r="38" spans="1:14" x14ac:dyDescent="0.2">
      <c r="A38" s="4" t="s">
        <v>66</v>
      </c>
      <c r="B38" s="2" t="s">
        <v>67</v>
      </c>
      <c r="C38" s="2">
        <v>13308</v>
      </c>
      <c r="D38" s="2">
        <v>0</v>
      </c>
      <c r="E38" s="2">
        <v>915</v>
      </c>
      <c r="F38" s="2">
        <v>616</v>
      </c>
      <c r="G38" s="2">
        <v>425.1</v>
      </c>
      <c r="H38" s="2">
        <v>0</v>
      </c>
      <c r="I38" s="2">
        <v>15264.1</v>
      </c>
      <c r="J38" s="2">
        <v>1994.7</v>
      </c>
      <c r="K38" s="2">
        <v>1530.38</v>
      </c>
      <c r="L38" s="2">
        <v>5218.5200000000004</v>
      </c>
      <c r="M38" s="2">
        <v>8743.6</v>
      </c>
      <c r="N38" s="2">
        <v>6520.5</v>
      </c>
    </row>
    <row r="39" spans="1:14" x14ac:dyDescent="0.2">
      <c r="A39" s="4" t="s">
        <v>68</v>
      </c>
      <c r="B39" s="2" t="s">
        <v>69</v>
      </c>
      <c r="C39" s="2">
        <v>13308</v>
      </c>
      <c r="D39" s="2">
        <v>400</v>
      </c>
      <c r="E39" s="2">
        <v>915</v>
      </c>
      <c r="F39" s="2">
        <v>616</v>
      </c>
      <c r="G39" s="2">
        <v>283.39999999999998</v>
      </c>
      <c r="H39" s="2">
        <v>0</v>
      </c>
      <c r="I39" s="2">
        <v>15522.4</v>
      </c>
      <c r="J39" s="2">
        <v>2049.88</v>
      </c>
      <c r="K39" s="2">
        <v>1530.38</v>
      </c>
      <c r="L39" s="2">
        <v>4027.6399999999994</v>
      </c>
      <c r="M39" s="2">
        <v>7607.9</v>
      </c>
      <c r="N39" s="2">
        <v>7914.5</v>
      </c>
    </row>
    <row r="40" spans="1:14" x14ac:dyDescent="0.2">
      <c r="A40" s="4" t="s">
        <v>70</v>
      </c>
      <c r="B40" s="2" t="s">
        <v>71</v>
      </c>
      <c r="C40" s="2">
        <v>11645</v>
      </c>
      <c r="D40" s="2">
        <v>400</v>
      </c>
      <c r="E40" s="2">
        <v>864</v>
      </c>
      <c r="F40" s="2">
        <v>582</v>
      </c>
      <c r="G40" s="2">
        <v>283.39999999999998</v>
      </c>
      <c r="H40" s="2">
        <v>0</v>
      </c>
      <c r="I40" s="2">
        <v>13774.4</v>
      </c>
      <c r="J40" s="2">
        <v>1626.7800000000002</v>
      </c>
      <c r="K40" s="2">
        <v>1339.12</v>
      </c>
      <c r="L40" s="2">
        <v>3391.5</v>
      </c>
      <c r="M40" s="2">
        <v>6357.4</v>
      </c>
      <c r="N40" s="2">
        <v>7417</v>
      </c>
    </row>
    <row r="41" spans="1:14" x14ac:dyDescent="0.2">
      <c r="A41" s="4" t="s">
        <v>72</v>
      </c>
      <c r="B41" s="2" t="s">
        <v>73</v>
      </c>
      <c r="C41" s="2">
        <v>11645</v>
      </c>
      <c r="D41" s="2">
        <v>200</v>
      </c>
      <c r="E41" s="2">
        <v>801</v>
      </c>
      <c r="F41" s="2">
        <v>539</v>
      </c>
      <c r="G41" s="2">
        <v>283.39999999999998</v>
      </c>
      <c r="H41" s="2">
        <v>0</v>
      </c>
      <c r="I41" s="2">
        <v>13468.4</v>
      </c>
      <c r="J41" s="2">
        <v>1561.42</v>
      </c>
      <c r="K41" s="2">
        <v>1339.12</v>
      </c>
      <c r="L41" s="2">
        <v>3416.3600000000006</v>
      </c>
      <c r="M41" s="2">
        <v>6316.9000000000005</v>
      </c>
      <c r="N41" s="2">
        <v>7151.5</v>
      </c>
    </row>
    <row r="42" spans="1:14" x14ac:dyDescent="0.2">
      <c r="A42" s="4" t="s">
        <v>74</v>
      </c>
      <c r="B42" s="2" t="s">
        <v>75</v>
      </c>
      <c r="C42" s="2">
        <v>11645</v>
      </c>
      <c r="D42" s="2">
        <v>200</v>
      </c>
      <c r="E42" s="2">
        <v>801</v>
      </c>
      <c r="F42" s="2">
        <v>539</v>
      </c>
      <c r="G42" s="2">
        <v>283.39999999999998</v>
      </c>
      <c r="H42" s="2">
        <v>0</v>
      </c>
      <c r="I42" s="2">
        <v>13468.4</v>
      </c>
      <c r="J42" s="2">
        <v>1561.42</v>
      </c>
      <c r="K42" s="2">
        <v>1339.12</v>
      </c>
      <c r="L42" s="2">
        <v>2176.3600000000006</v>
      </c>
      <c r="M42" s="2">
        <v>5076.9000000000005</v>
      </c>
      <c r="N42" s="2">
        <v>8391.5</v>
      </c>
    </row>
    <row r="43" spans="1:14" x14ac:dyDescent="0.2">
      <c r="A43" s="4" t="s">
        <v>76</v>
      </c>
      <c r="B43" s="2" t="s">
        <v>77</v>
      </c>
      <c r="C43" s="2">
        <v>11645</v>
      </c>
      <c r="D43" s="2">
        <v>200</v>
      </c>
      <c r="E43" s="2">
        <v>801</v>
      </c>
      <c r="F43" s="2">
        <v>539</v>
      </c>
      <c r="G43" s="2">
        <v>283.39999999999998</v>
      </c>
      <c r="H43" s="2">
        <v>0</v>
      </c>
      <c r="I43" s="2">
        <v>13468.4</v>
      </c>
      <c r="J43" s="2">
        <v>1714.4299999999998</v>
      </c>
      <c r="K43" s="2">
        <v>1339.12</v>
      </c>
      <c r="L43" s="2">
        <v>3333.8500000000004</v>
      </c>
      <c r="M43" s="2">
        <v>6387.4</v>
      </c>
      <c r="N43" s="2">
        <v>7081</v>
      </c>
    </row>
    <row r="44" spans="1:14" x14ac:dyDescent="0.2">
      <c r="A44" s="4" t="s">
        <v>78</v>
      </c>
      <c r="B44" s="2" t="s">
        <v>79</v>
      </c>
      <c r="C44" s="2">
        <v>8448</v>
      </c>
      <c r="D44" s="2">
        <v>0</v>
      </c>
      <c r="E44" s="2">
        <v>564</v>
      </c>
      <c r="F44" s="2">
        <v>0</v>
      </c>
      <c r="G44" s="2">
        <v>283.39999999999998</v>
      </c>
      <c r="H44" s="2">
        <v>1306.3499999999999</v>
      </c>
      <c r="I44" s="2">
        <v>10601.75</v>
      </c>
      <c r="J44" s="2">
        <v>674.62</v>
      </c>
      <c r="K44" s="2">
        <v>901.38</v>
      </c>
      <c r="L44" s="2">
        <v>609.75</v>
      </c>
      <c r="M44" s="2">
        <v>2185.75</v>
      </c>
      <c r="N44" s="2">
        <v>8416</v>
      </c>
    </row>
    <row r="45" spans="1:14" x14ac:dyDescent="0.2">
      <c r="A45" s="4" t="s">
        <v>80</v>
      </c>
      <c r="B45" s="2" t="s">
        <v>81</v>
      </c>
      <c r="C45" s="2">
        <v>11645</v>
      </c>
      <c r="D45" s="2">
        <v>200</v>
      </c>
      <c r="E45" s="2">
        <v>801</v>
      </c>
      <c r="F45" s="2">
        <v>539</v>
      </c>
      <c r="G45" s="2">
        <v>283.39999999999998</v>
      </c>
      <c r="H45" s="2">
        <v>0</v>
      </c>
      <c r="I45" s="2">
        <v>13468.4</v>
      </c>
      <c r="J45" s="2">
        <v>1561.42</v>
      </c>
      <c r="K45" s="2">
        <v>1339.12</v>
      </c>
      <c r="L45" s="2">
        <v>1680.3600000000006</v>
      </c>
      <c r="M45" s="2">
        <v>4580.9000000000005</v>
      </c>
      <c r="N45" s="2">
        <v>8887.5</v>
      </c>
    </row>
    <row r="46" spans="1:14" x14ac:dyDescent="0.2">
      <c r="A46" s="4" t="s">
        <v>82</v>
      </c>
      <c r="B46" s="2" t="s">
        <v>83</v>
      </c>
      <c r="C46" s="2">
        <v>11645</v>
      </c>
      <c r="D46" s="2">
        <v>200</v>
      </c>
      <c r="E46" s="2">
        <v>801</v>
      </c>
      <c r="F46" s="2">
        <v>539</v>
      </c>
      <c r="G46" s="2">
        <v>0</v>
      </c>
      <c r="H46" s="2">
        <v>0</v>
      </c>
      <c r="I46" s="2">
        <v>13185</v>
      </c>
      <c r="J46" s="2">
        <v>2163.2000000000003</v>
      </c>
      <c r="K46" s="2">
        <v>1339.12</v>
      </c>
      <c r="L46" s="2">
        <v>473.18000000000029</v>
      </c>
      <c r="M46" s="2">
        <v>3975.5000000000005</v>
      </c>
      <c r="N46" s="2">
        <v>9209.5</v>
      </c>
    </row>
    <row r="47" spans="1:14" x14ac:dyDescent="0.2">
      <c r="A47" s="4" t="s">
        <v>84</v>
      </c>
      <c r="B47" s="2" t="s">
        <v>85</v>
      </c>
      <c r="C47" s="2">
        <v>11645</v>
      </c>
      <c r="D47" s="2">
        <v>0</v>
      </c>
      <c r="E47" s="2">
        <v>801</v>
      </c>
      <c r="F47" s="2">
        <v>539</v>
      </c>
      <c r="G47" s="2">
        <v>0</v>
      </c>
      <c r="H47" s="2">
        <v>0</v>
      </c>
      <c r="I47" s="2">
        <v>12985</v>
      </c>
      <c r="J47" s="2">
        <v>1461.8000000000002</v>
      </c>
      <c r="K47" s="2">
        <v>1339.12</v>
      </c>
      <c r="L47" s="2">
        <v>1942.58</v>
      </c>
      <c r="M47" s="2">
        <v>4743.5</v>
      </c>
      <c r="N47" s="2">
        <v>8241.5</v>
      </c>
    </row>
    <row r="48" spans="1:14" x14ac:dyDescent="0.2">
      <c r="A48" s="4" t="s">
        <v>86</v>
      </c>
      <c r="B48" s="2" t="s">
        <v>87</v>
      </c>
      <c r="C48" s="2">
        <v>13806</v>
      </c>
      <c r="D48" s="2">
        <v>0</v>
      </c>
      <c r="E48" s="2">
        <v>926</v>
      </c>
      <c r="F48" s="2">
        <v>630</v>
      </c>
      <c r="G48" s="2">
        <v>0</v>
      </c>
      <c r="H48" s="2">
        <v>0</v>
      </c>
      <c r="I48" s="2">
        <v>15362</v>
      </c>
      <c r="J48" s="2">
        <v>1903.6599999999999</v>
      </c>
      <c r="K48" s="2">
        <v>1587.66</v>
      </c>
      <c r="L48" s="2">
        <v>1581.1800000000003</v>
      </c>
      <c r="M48" s="2">
        <v>5072.5</v>
      </c>
      <c r="N48" s="2">
        <v>10289.5</v>
      </c>
    </row>
    <row r="49" spans="1:16" x14ac:dyDescent="0.2">
      <c r="A49" s="4" t="s">
        <v>88</v>
      </c>
      <c r="B49" s="2" t="s">
        <v>89</v>
      </c>
      <c r="C49" s="2">
        <v>11645</v>
      </c>
      <c r="D49" s="2">
        <v>200</v>
      </c>
      <c r="E49" s="2">
        <v>801</v>
      </c>
      <c r="F49" s="2">
        <v>539</v>
      </c>
      <c r="G49" s="2">
        <v>0</v>
      </c>
      <c r="H49" s="2">
        <v>1940.75</v>
      </c>
      <c r="I49" s="2">
        <v>15125.75</v>
      </c>
      <c r="J49" s="2">
        <v>1504.6799999999998</v>
      </c>
      <c r="K49" s="2">
        <v>1339.12</v>
      </c>
      <c r="L49" s="2">
        <v>1606.45</v>
      </c>
      <c r="M49" s="2">
        <v>4450.25</v>
      </c>
      <c r="N49" s="2">
        <v>10675.5</v>
      </c>
    </row>
    <row r="50" spans="1:16" x14ac:dyDescent="0.2">
      <c r="A50" s="4" t="s">
        <v>90</v>
      </c>
      <c r="B50" s="2" t="s">
        <v>91</v>
      </c>
      <c r="C50" s="2">
        <v>11988</v>
      </c>
      <c r="D50" s="2">
        <v>0</v>
      </c>
      <c r="E50" s="2">
        <v>820</v>
      </c>
      <c r="F50" s="2">
        <v>510</v>
      </c>
      <c r="G50" s="2">
        <v>0</v>
      </c>
      <c r="H50" s="2">
        <v>1997.9</v>
      </c>
      <c r="I50" s="2">
        <v>15315.9</v>
      </c>
      <c r="J50" s="2">
        <v>1539.5300000000002</v>
      </c>
      <c r="K50" s="2">
        <v>1378.56</v>
      </c>
      <c r="L50" s="2">
        <v>0.31</v>
      </c>
      <c r="M50" s="2">
        <v>2918.4</v>
      </c>
      <c r="N50" s="2">
        <v>12397.5</v>
      </c>
    </row>
    <row r="51" spans="1:16" x14ac:dyDescent="0.2">
      <c r="A51" s="4" t="s">
        <v>92</v>
      </c>
      <c r="B51" s="2" t="s">
        <v>93</v>
      </c>
      <c r="C51" s="2">
        <v>13308</v>
      </c>
      <c r="D51" s="2">
        <v>200</v>
      </c>
      <c r="E51" s="2">
        <v>915</v>
      </c>
      <c r="F51" s="2">
        <v>616</v>
      </c>
      <c r="G51" s="2">
        <v>0</v>
      </c>
      <c r="H51" s="2">
        <v>0</v>
      </c>
      <c r="I51" s="2">
        <v>15039</v>
      </c>
      <c r="J51" s="2">
        <v>1946.62</v>
      </c>
      <c r="K51" s="2">
        <v>1530.38</v>
      </c>
      <c r="L51" s="2">
        <v>128.5</v>
      </c>
      <c r="M51" s="2">
        <v>3605.5</v>
      </c>
      <c r="N51" s="2">
        <v>11433.5</v>
      </c>
    </row>
    <row r="52" spans="1:16" x14ac:dyDescent="0.2">
      <c r="A52" s="4" t="s">
        <v>94</v>
      </c>
      <c r="B52" s="2" t="s">
        <v>95</v>
      </c>
      <c r="C52" s="2">
        <v>15983</v>
      </c>
      <c r="D52" s="2">
        <v>400</v>
      </c>
      <c r="E52" s="2">
        <v>1093</v>
      </c>
      <c r="F52" s="2">
        <v>679</v>
      </c>
      <c r="G52" s="2">
        <v>0</v>
      </c>
      <c r="H52" s="2">
        <v>2663.8</v>
      </c>
      <c r="I52" s="2">
        <v>20818.8</v>
      </c>
      <c r="J52" s="2">
        <v>2737.5099999999998</v>
      </c>
      <c r="K52" s="2">
        <v>1838.02</v>
      </c>
      <c r="L52" s="2">
        <v>0.27</v>
      </c>
      <c r="M52" s="2">
        <v>4575.8</v>
      </c>
      <c r="N52" s="2">
        <v>16243</v>
      </c>
    </row>
    <row r="53" spans="1:16" x14ac:dyDescent="0.2">
      <c r="A53" s="4" t="s">
        <v>96</v>
      </c>
      <c r="B53" s="2" t="s">
        <v>97</v>
      </c>
      <c r="C53" s="2">
        <v>15983</v>
      </c>
      <c r="D53" s="2">
        <v>400</v>
      </c>
      <c r="E53" s="2">
        <v>1093</v>
      </c>
      <c r="F53" s="2">
        <v>679</v>
      </c>
      <c r="G53" s="2">
        <v>0</v>
      </c>
      <c r="H53" s="2">
        <v>2663.8</v>
      </c>
      <c r="I53" s="2">
        <v>20818.8</v>
      </c>
      <c r="J53" s="2">
        <v>2737.5099999999998</v>
      </c>
      <c r="K53" s="2">
        <v>1838.02</v>
      </c>
      <c r="L53" s="2">
        <v>0.27</v>
      </c>
      <c r="M53" s="2">
        <v>4575.8</v>
      </c>
      <c r="N53" s="2">
        <v>16243</v>
      </c>
    </row>
    <row r="54" spans="1:16" s="12" customFormat="1" x14ac:dyDescent="0.2">
      <c r="A54" s="11"/>
      <c r="C54" s="12" t="s">
        <v>39</v>
      </c>
      <c r="D54" s="12" t="s">
        <v>39</v>
      </c>
      <c r="E54" s="12" t="s">
        <v>39</v>
      </c>
      <c r="F54" s="12" t="s">
        <v>39</v>
      </c>
      <c r="G54" s="12" t="s">
        <v>39</v>
      </c>
      <c r="H54" s="12" t="s">
        <v>39</v>
      </c>
      <c r="I54" s="12" t="s">
        <v>39</v>
      </c>
      <c r="J54" s="12" t="s">
        <v>39</v>
      </c>
      <c r="K54" s="12" t="s">
        <v>39</v>
      </c>
      <c r="L54" s="12" t="s">
        <v>39</v>
      </c>
      <c r="M54" s="12" t="s">
        <v>39</v>
      </c>
      <c r="N54" s="12" t="s">
        <v>39</v>
      </c>
      <c r="O54" s="2"/>
      <c r="P54" s="2"/>
    </row>
    <row r="56" spans="1:16" x14ac:dyDescent="0.2">
      <c r="A56" s="10" t="s">
        <v>100</v>
      </c>
    </row>
    <row r="57" spans="1:16" x14ac:dyDescent="0.2">
      <c r="A57" s="4" t="s">
        <v>101</v>
      </c>
      <c r="B57" s="2" t="s">
        <v>102</v>
      </c>
      <c r="C57" s="2">
        <v>29714</v>
      </c>
      <c r="D57" s="2">
        <v>0</v>
      </c>
      <c r="E57" s="2">
        <v>846</v>
      </c>
      <c r="F57" s="2">
        <v>528</v>
      </c>
      <c r="G57" s="2">
        <v>850.2</v>
      </c>
      <c r="H57" s="2">
        <f>2112.05+8198.89</f>
        <v>10310.939999999999</v>
      </c>
      <c r="I57" s="2">
        <v>42249.14</v>
      </c>
      <c r="J57" s="2">
        <v>7561.11</v>
      </c>
      <c r="K57" s="2">
        <v>2437.19</v>
      </c>
      <c r="L57" s="2">
        <v>0.34</v>
      </c>
      <c r="M57" s="2">
        <v>9998.64</v>
      </c>
      <c r="N57" s="2">
        <v>32250.5</v>
      </c>
    </row>
    <row r="58" spans="1:16" x14ac:dyDescent="0.2">
      <c r="A58" s="4" t="s">
        <v>103</v>
      </c>
      <c r="B58" s="2" t="s">
        <v>104</v>
      </c>
      <c r="C58" s="2">
        <v>13806</v>
      </c>
      <c r="D58" s="2">
        <v>0</v>
      </c>
      <c r="E58" s="2">
        <v>1130</v>
      </c>
      <c r="F58" s="2">
        <v>770</v>
      </c>
      <c r="G58" s="2">
        <v>0</v>
      </c>
      <c r="H58" s="2">
        <v>2301</v>
      </c>
      <c r="I58" s="2">
        <v>18007</v>
      </c>
      <c r="J58" s="2">
        <v>2136.9499999999998</v>
      </c>
      <c r="K58" s="2">
        <v>1587.7</v>
      </c>
      <c r="L58" s="2">
        <v>-0.15</v>
      </c>
      <c r="M58" s="2">
        <v>3724.4999999999995</v>
      </c>
      <c r="N58" s="2">
        <v>14282.5</v>
      </c>
    </row>
    <row r="59" spans="1:16" x14ac:dyDescent="0.2">
      <c r="A59" s="4" t="s">
        <v>105</v>
      </c>
      <c r="B59" s="2" t="s">
        <v>106</v>
      </c>
      <c r="C59" s="2">
        <v>11988</v>
      </c>
      <c r="D59" s="2">
        <v>0</v>
      </c>
      <c r="E59" s="2">
        <v>820</v>
      </c>
      <c r="F59" s="2">
        <v>510</v>
      </c>
      <c r="G59" s="2">
        <v>0</v>
      </c>
      <c r="H59" s="2">
        <v>1997.9</v>
      </c>
      <c r="I59" s="2">
        <v>15315.9</v>
      </c>
      <c r="J59" s="2">
        <v>1531.6999999999998</v>
      </c>
      <c r="K59" s="2">
        <v>1378.56</v>
      </c>
      <c r="L59" s="2">
        <v>37.14</v>
      </c>
      <c r="M59" s="2">
        <v>2947.3999999999996</v>
      </c>
      <c r="N59" s="2">
        <v>12368.5</v>
      </c>
    </row>
    <row r="60" spans="1:16" x14ac:dyDescent="0.2">
      <c r="A60" s="4" t="s">
        <v>107</v>
      </c>
      <c r="B60" s="2" t="s">
        <v>108</v>
      </c>
      <c r="C60" s="2">
        <v>16896</v>
      </c>
      <c r="D60" s="2">
        <v>200</v>
      </c>
      <c r="E60" s="2">
        <v>1128</v>
      </c>
      <c r="F60" s="2">
        <v>703</v>
      </c>
      <c r="G60" s="2">
        <v>0</v>
      </c>
      <c r="H60" s="2">
        <v>2816.05</v>
      </c>
      <c r="I60" s="2">
        <v>21743.05</v>
      </c>
      <c r="J60" s="2">
        <v>2935.0299999999997</v>
      </c>
      <c r="K60" s="2">
        <v>1943.08</v>
      </c>
      <c r="L60" s="2">
        <v>1516.44</v>
      </c>
      <c r="M60" s="2">
        <v>6394.5499999999993</v>
      </c>
      <c r="N60" s="2">
        <v>15348.5</v>
      </c>
    </row>
    <row r="61" spans="1:16" x14ac:dyDescent="0.2">
      <c r="A61" s="4" t="s">
        <v>109</v>
      </c>
      <c r="B61" s="2" t="s">
        <v>110</v>
      </c>
      <c r="C61" s="2">
        <v>14937</v>
      </c>
      <c r="D61" s="2">
        <v>0</v>
      </c>
      <c r="E61" s="2">
        <v>957</v>
      </c>
      <c r="F61" s="2">
        <v>587.35</v>
      </c>
      <c r="G61" s="2">
        <v>0</v>
      </c>
      <c r="H61" s="2">
        <v>0</v>
      </c>
      <c r="I61" s="2">
        <v>16481.349999999999</v>
      </c>
      <c r="J61" s="2">
        <v>2335.88</v>
      </c>
      <c r="K61" s="2">
        <v>1717.72</v>
      </c>
      <c r="L61" s="2">
        <v>2644.2499999999982</v>
      </c>
      <c r="M61" s="2">
        <v>6697.8499999999985</v>
      </c>
      <c r="N61" s="2">
        <v>9783.5</v>
      </c>
    </row>
    <row r="62" spans="1:16" x14ac:dyDescent="0.2">
      <c r="A62" s="4" t="s">
        <v>111</v>
      </c>
      <c r="B62" s="2" t="s">
        <v>112</v>
      </c>
      <c r="C62" s="2">
        <v>14937</v>
      </c>
      <c r="D62" s="2">
        <v>0</v>
      </c>
      <c r="E62" s="2">
        <v>957</v>
      </c>
      <c r="F62" s="2">
        <v>881</v>
      </c>
      <c r="G62" s="2">
        <v>0</v>
      </c>
      <c r="H62" s="2">
        <v>0</v>
      </c>
      <c r="I62" s="2">
        <v>16775</v>
      </c>
      <c r="J62" s="2">
        <v>2405.48</v>
      </c>
      <c r="K62" s="2">
        <v>1717.72</v>
      </c>
      <c r="L62" s="2">
        <v>3947.2999999999993</v>
      </c>
      <c r="M62" s="2">
        <v>8070.4999999999991</v>
      </c>
      <c r="N62" s="2">
        <v>8704.5</v>
      </c>
    </row>
    <row r="63" spans="1:16" x14ac:dyDescent="0.2">
      <c r="A63" s="4" t="s">
        <v>496</v>
      </c>
      <c r="B63" s="2" t="s">
        <v>497</v>
      </c>
      <c r="C63" s="2">
        <v>11442</v>
      </c>
      <c r="D63" s="2">
        <v>200</v>
      </c>
      <c r="E63" s="2">
        <v>784</v>
      </c>
      <c r="F63" s="2">
        <v>482</v>
      </c>
      <c r="G63" s="2">
        <v>0</v>
      </c>
      <c r="H63" s="2">
        <v>1906.85</v>
      </c>
      <c r="I63" s="2">
        <v>14814.85</v>
      </c>
      <c r="J63" s="2">
        <v>1442.98</v>
      </c>
      <c r="K63" s="2">
        <v>1315.72</v>
      </c>
      <c r="L63" s="2">
        <v>1290.6500000000001</v>
      </c>
      <c r="M63" s="2">
        <v>4049.35</v>
      </c>
      <c r="N63" s="2">
        <v>10765.5</v>
      </c>
    </row>
    <row r="64" spans="1:16" x14ac:dyDescent="0.2">
      <c r="A64" s="4" t="s">
        <v>113</v>
      </c>
      <c r="B64" s="2" t="s">
        <v>114</v>
      </c>
      <c r="C64" s="2">
        <v>12319</v>
      </c>
      <c r="D64" s="2">
        <v>0</v>
      </c>
      <c r="E64" s="2">
        <v>941</v>
      </c>
      <c r="F64" s="2">
        <v>645</v>
      </c>
      <c r="G64" s="2">
        <v>0</v>
      </c>
      <c r="H64" s="2">
        <v>2053.1</v>
      </c>
      <c r="I64" s="2">
        <v>15958.1</v>
      </c>
      <c r="J64" s="2">
        <v>1674.84</v>
      </c>
      <c r="K64" s="2">
        <v>1416.64</v>
      </c>
      <c r="L64" s="2">
        <v>1791.62</v>
      </c>
      <c r="M64" s="2">
        <v>4883.1000000000004</v>
      </c>
      <c r="N64" s="2">
        <v>11075</v>
      </c>
    </row>
    <row r="65" spans="1:16" x14ac:dyDescent="0.2">
      <c r="A65" s="4" t="s">
        <v>506</v>
      </c>
      <c r="B65" s="2" t="s">
        <v>507</v>
      </c>
      <c r="C65" s="2">
        <v>11442</v>
      </c>
      <c r="D65" s="2">
        <v>0</v>
      </c>
      <c r="E65" s="2">
        <v>784</v>
      </c>
      <c r="F65" s="2">
        <v>499</v>
      </c>
      <c r="G65" s="2">
        <v>0</v>
      </c>
      <c r="H65" s="2">
        <v>0</v>
      </c>
      <c r="I65" s="2">
        <v>12725</v>
      </c>
      <c r="J65" s="2">
        <v>1404</v>
      </c>
      <c r="K65" s="2">
        <v>1315.7</v>
      </c>
      <c r="L65" s="2">
        <v>580.29999999999927</v>
      </c>
      <c r="M65" s="2">
        <v>3299.9999999999991</v>
      </c>
      <c r="N65" s="2">
        <v>9425</v>
      </c>
    </row>
    <row r="66" spans="1:16" x14ac:dyDescent="0.2">
      <c r="A66" s="4" t="s">
        <v>115</v>
      </c>
      <c r="B66" s="2" t="s">
        <v>116</v>
      </c>
      <c r="C66" s="2">
        <v>11929</v>
      </c>
      <c r="D66" s="2">
        <v>400</v>
      </c>
      <c r="E66" s="2">
        <v>737</v>
      </c>
      <c r="F66" s="2">
        <v>675</v>
      </c>
      <c r="G66" s="2">
        <v>0</v>
      </c>
      <c r="H66" s="2">
        <v>250.57</v>
      </c>
      <c r="I66" s="2">
        <v>13991.57</v>
      </c>
      <c r="J66" s="2">
        <v>1512.92</v>
      </c>
      <c r="K66" s="2">
        <v>1371.86</v>
      </c>
      <c r="L66" s="2">
        <v>-0.21</v>
      </c>
      <c r="M66" s="2">
        <v>2884.5699999999997</v>
      </c>
      <c r="N66" s="2">
        <v>11107</v>
      </c>
    </row>
    <row r="67" spans="1:16" x14ac:dyDescent="0.2">
      <c r="A67" s="4" t="s">
        <v>117</v>
      </c>
      <c r="B67" s="2" t="s">
        <v>118</v>
      </c>
      <c r="C67" s="2">
        <v>11988</v>
      </c>
      <c r="D67" s="2">
        <v>0</v>
      </c>
      <c r="E67" s="2">
        <v>820</v>
      </c>
      <c r="F67" s="2">
        <v>675</v>
      </c>
      <c r="G67" s="2">
        <v>0</v>
      </c>
      <c r="H67" s="2">
        <v>0</v>
      </c>
      <c r="I67" s="2">
        <v>13483</v>
      </c>
      <c r="J67" s="2">
        <v>1457.76</v>
      </c>
      <c r="K67" s="2">
        <v>1378.62</v>
      </c>
      <c r="L67" s="2">
        <v>0.11999999999898137</v>
      </c>
      <c r="M67" s="2">
        <v>2836.4999999999991</v>
      </c>
      <c r="N67" s="2">
        <v>10646.5</v>
      </c>
    </row>
    <row r="68" spans="1:16" x14ac:dyDescent="0.2">
      <c r="A68" s="4" t="s">
        <v>119</v>
      </c>
      <c r="B68" s="2" t="s">
        <v>120</v>
      </c>
      <c r="C68" s="2">
        <v>11988</v>
      </c>
      <c r="D68" s="2">
        <v>0</v>
      </c>
      <c r="E68" s="2">
        <v>820</v>
      </c>
      <c r="F68" s="2">
        <v>675</v>
      </c>
      <c r="G68" s="2">
        <v>0</v>
      </c>
      <c r="H68" s="2">
        <v>5394.6</v>
      </c>
      <c r="I68" s="2">
        <v>18877.599999999999</v>
      </c>
      <c r="J68" s="2">
        <v>2248.23</v>
      </c>
      <c r="K68" s="2">
        <v>1378.62</v>
      </c>
      <c r="L68" s="2">
        <v>-0.25</v>
      </c>
      <c r="M68" s="2">
        <v>3626.6</v>
      </c>
      <c r="N68" s="2">
        <v>15251</v>
      </c>
    </row>
    <row r="69" spans="1:16" s="12" customFormat="1" x14ac:dyDescent="0.2">
      <c r="A69" s="11"/>
      <c r="C69" s="12" t="s">
        <v>39</v>
      </c>
      <c r="D69" s="12" t="s">
        <v>39</v>
      </c>
      <c r="E69" s="12" t="s">
        <v>39</v>
      </c>
      <c r="F69" s="12" t="s">
        <v>39</v>
      </c>
      <c r="G69" s="12" t="s">
        <v>39</v>
      </c>
      <c r="H69" s="12" t="s">
        <v>39</v>
      </c>
      <c r="I69" s="12" t="s">
        <v>39</v>
      </c>
      <c r="J69" s="12" t="s">
        <v>39</v>
      </c>
      <c r="K69" s="12" t="s">
        <v>39</v>
      </c>
      <c r="L69" s="12" t="s">
        <v>39</v>
      </c>
      <c r="M69" s="12" t="s">
        <v>39</v>
      </c>
      <c r="N69" s="12" t="s">
        <v>39</v>
      </c>
      <c r="O69" s="2"/>
      <c r="P69" s="2"/>
    </row>
    <row r="71" spans="1:16" x14ac:dyDescent="0.2">
      <c r="A71" s="10" t="s">
        <v>125</v>
      </c>
    </row>
    <row r="72" spans="1:16" x14ac:dyDescent="0.2">
      <c r="A72" s="4" t="s">
        <v>126</v>
      </c>
      <c r="B72" s="2" t="s">
        <v>127</v>
      </c>
      <c r="C72" s="13">
        <v>11442</v>
      </c>
      <c r="D72" s="2">
        <v>400</v>
      </c>
      <c r="E72" s="2">
        <v>784</v>
      </c>
      <c r="F72" s="2">
        <v>499</v>
      </c>
      <c r="G72" s="2">
        <v>708.5</v>
      </c>
      <c r="H72" s="2">
        <v>1906.8</v>
      </c>
      <c r="I72" s="2">
        <v>15740.3</v>
      </c>
      <c r="J72" s="2">
        <v>1633.18</v>
      </c>
      <c r="K72" s="2">
        <v>1315.7</v>
      </c>
      <c r="L72" s="2">
        <v>1.4199999999982538</v>
      </c>
      <c r="M72" s="2">
        <v>2950.2999999999984</v>
      </c>
      <c r="N72" s="2">
        <v>12790</v>
      </c>
    </row>
    <row r="73" spans="1:16" x14ac:dyDescent="0.2">
      <c r="A73" s="4" t="s">
        <v>128</v>
      </c>
      <c r="B73" s="2" t="s">
        <v>129</v>
      </c>
      <c r="C73" s="13">
        <v>12673</v>
      </c>
      <c r="D73" s="2">
        <v>0</v>
      </c>
      <c r="E73" s="2">
        <v>784</v>
      </c>
      <c r="F73" s="2">
        <v>499</v>
      </c>
      <c r="G73" s="2">
        <v>708.5</v>
      </c>
      <c r="H73" s="2">
        <v>2112</v>
      </c>
      <c r="I73" s="2">
        <v>16776.5</v>
      </c>
      <c r="J73" s="2">
        <v>1847.49</v>
      </c>
      <c r="K73" s="2">
        <v>1457.28</v>
      </c>
      <c r="L73" s="2">
        <v>909.22999999999956</v>
      </c>
      <c r="M73" s="2">
        <v>4214</v>
      </c>
      <c r="N73" s="2">
        <v>12562.5</v>
      </c>
    </row>
    <row r="74" spans="1:16" x14ac:dyDescent="0.2">
      <c r="A74" s="4" t="s">
        <v>130</v>
      </c>
      <c r="B74" s="2" t="s">
        <v>131</v>
      </c>
      <c r="C74" s="13">
        <v>11442</v>
      </c>
      <c r="D74" s="2">
        <v>0</v>
      </c>
      <c r="E74" s="2">
        <v>784</v>
      </c>
      <c r="F74" s="2">
        <v>499</v>
      </c>
      <c r="G74" s="2">
        <v>0</v>
      </c>
      <c r="H74" s="2">
        <v>1906.8</v>
      </c>
      <c r="I74" s="2">
        <v>14631.8</v>
      </c>
      <c r="J74" s="2">
        <v>1276.28</v>
      </c>
      <c r="K74" s="2">
        <v>1315.7</v>
      </c>
      <c r="L74" s="2">
        <v>763.81999999999971</v>
      </c>
      <c r="M74" s="2">
        <v>3355.7999999999997</v>
      </c>
      <c r="N74" s="2">
        <v>11276</v>
      </c>
    </row>
    <row r="75" spans="1:16" x14ac:dyDescent="0.2">
      <c r="A75" s="4" t="s">
        <v>132</v>
      </c>
      <c r="B75" s="2" t="s">
        <v>133</v>
      </c>
      <c r="C75" s="13">
        <v>11442</v>
      </c>
      <c r="D75" s="2">
        <v>400</v>
      </c>
      <c r="E75" s="2">
        <v>784</v>
      </c>
      <c r="F75" s="2">
        <v>499</v>
      </c>
      <c r="G75" s="2">
        <v>0</v>
      </c>
      <c r="H75" s="2">
        <v>1906.8</v>
      </c>
      <c r="I75" s="2">
        <v>15031.8</v>
      </c>
      <c r="J75" s="2">
        <v>1484.6399999999999</v>
      </c>
      <c r="K75" s="2">
        <v>1315.7</v>
      </c>
      <c r="L75" s="2">
        <v>0.95999999999912689</v>
      </c>
      <c r="M75" s="2">
        <v>2801.2999999999993</v>
      </c>
      <c r="N75" s="2">
        <v>12230.5</v>
      </c>
    </row>
    <row r="76" spans="1:16" x14ac:dyDescent="0.2">
      <c r="A76" s="4" t="s">
        <v>134</v>
      </c>
      <c r="B76" s="2" t="s">
        <v>135</v>
      </c>
      <c r="C76" s="13">
        <v>11442</v>
      </c>
      <c r="D76" s="2">
        <v>400</v>
      </c>
      <c r="E76" s="2">
        <v>784</v>
      </c>
      <c r="F76" s="2">
        <v>499</v>
      </c>
      <c r="G76" s="2">
        <v>0</v>
      </c>
      <c r="H76" s="2">
        <v>1906.8</v>
      </c>
      <c r="I76" s="2">
        <v>15031.8</v>
      </c>
      <c r="J76" s="2">
        <v>1484.6399999999999</v>
      </c>
      <c r="K76" s="2">
        <v>1315.7</v>
      </c>
      <c r="L76" s="2">
        <v>1.4599999999991269</v>
      </c>
      <c r="M76" s="2">
        <v>2801.7999999999993</v>
      </c>
      <c r="N76" s="2">
        <v>12230</v>
      </c>
    </row>
    <row r="77" spans="1:16" x14ac:dyDescent="0.2">
      <c r="A77" s="4" t="s">
        <v>136</v>
      </c>
      <c r="B77" s="2" t="s">
        <v>137</v>
      </c>
      <c r="C77" s="2">
        <v>12873.3</v>
      </c>
      <c r="D77" s="2">
        <v>0</v>
      </c>
      <c r="E77" s="2">
        <v>900</v>
      </c>
      <c r="F77" s="2">
        <v>591.5</v>
      </c>
      <c r="G77" s="2">
        <v>0</v>
      </c>
      <c r="H77" s="2">
        <v>1365.26</v>
      </c>
      <c r="I77" s="2">
        <v>15730.06</v>
      </c>
      <c r="J77" s="2">
        <v>1658.88</v>
      </c>
      <c r="K77" s="2">
        <v>1645.16</v>
      </c>
      <c r="L77" s="2">
        <v>-0.47999999999956344</v>
      </c>
      <c r="M77" s="2">
        <v>3303.5600000000004</v>
      </c>
      <c r="N77" s="2">
        <v>12426.5</v>
      </c>
    </row>
    <row r="78" spans="1:16" s="12" customFormat="1" x14ac:dyDescent="0.2">
      <c r="A78" s="11"/>
      <c r="C78" s="12" t="s">
        <v>39</v>
      </c>
      <c r="D78" s="12" t="s">
        <v>39</v>
      </c>
      <c r="E78" s="12" t="s">
        <v>39</v>
      </c>
      <c r="F78" s="12" t="s">
        <v>39</v>
      </c>
      <c r="G78" s="12" t="s">
        <v>39</v>
      </c>
      <c r="H78" s="12" t="s">
        <v>39</v>
      </c>
      <c r="I78" s="12" t="s">
        <v>39</v>
      </c>
      <c r="J78" s="12" t="s">
        <v>39</v>
      </c>
      <c r="K78" s="12" t="s">
        <v>39</v>
      </c>
      <c r="L78" s="12" t="s">
        <v>39</v>
      </c>
      <c r="M78" s="12" t="s">
        <v>39</v>
      </c>
      <c r="N78" s="12" t="s">
        <v>39</v>
      </c>
      <c r="O78" s="2"/>
      <c r="P78" s="2"/>
    </row>
    <row r="80" spans="1:16" x14ac:dyDescent="0.2">
      <c r="A80" s="10" t="s">
        <v>138</v>
      </c>
    </row>
    <row r="81" spans="1:16" x14ac:dyDescent="0.2">
      <c r="A81" s="4" t="s">
        <v>498</v>
      </c>
      <c r="B81" s="2" t="s">
        <v>499</v>
      </c>
      <c r="C81" s="13">
        <v>12673</v>
      </c>
      <c r="D81" s="2">
        <v>0</v>
      </c>
      <c r="E81" s="2">
        <v>846</v>
      </c>
      <c r="F81" s="2">
        <v>528</v>
      </c>
      <c r="G81" s="2">
        <v>739.32</v>
      </c>
      <c r="H81" s="2">
        <v>2112.0500000000002</v>
      </c>
      <c r="I81" s="2">
        <v>16898.37</v>
      </c>
      <c r="J81" s="2">
        <v>1873.58</v>
      </c>
      <c r="K81" s="2">
        <v>1457.32</v>
      </c>
      <c r="L81" s="2">
        <v>0.46999999999934516</v>
      </c>
      <c r="M81" s="2">
        <v>3331.369999999999</v>
      </c>
      <c r="N81" s="2">
        <v>13567</v>
      </c>
    </row>
    <row r="82" spans="1:16" x14ac:dyDescent="0.2">
      <c r="A82" s="4" t="s">
        <v>139</v>
      </c>
      <c r="B82" s="2" t="s">
        <v>140</v>
      </c>
      <c r="C82" s="13">
        <v>11442</v>
      </c>
      <c r="D82" s="2">
        <v>200</v>
      </c>
      <c r="E82" s="2">
        <v>784</v>
      </c>
      <c r="F82" s="2">
        <v>499</v>
      </c>
      <c r="G82" s="2">
        <v>708.5</v>
      </c>
      <c r="H82" s="2">
        <v>1906.8</v>
      </c>
      <c r="I82" s="2">
        <v>15540.3</v>
      </c>
      <c r="J82" s="2">
        <v>1590.46</v>
      </c>
      <c r="K82" s="2">
        <v>1315.7</v>
      </c>
      <c r="L82" s="2">
        <v>1.1399999999994179</v>
      </c>
      <c r="M82" s="2">
        <v>2907.2999999999993</v>
      </c>
      <c r="N82" s="2">
        <v>12633</v>
      </c>
    </row>
    <row r="83" spans="1:16" x14ac:dyDescent="0.2">
      <c r="A83" s="4" t="s">
        <v>141</v>
      </c>
      <c r="B83" s="2" t="s">
        <v>142</v>
      </c>
      <c r="C83" s="13">
        <v>11442</v>
      </c>
      <c r="D83" s="2">
        <v>0</v>
      </c>
      <c r="E83" s="2">
        <v>784</v>
      </c>
      <c r="F83" s="2">
        <v>499</v>
      </c>
      <c r="G83" s="2">
        <v>0</v>
      </c>
      <c r="H83" s="2">
        <v>1906.8</v>
      </c>
      <c r="I83" s="2">
        <v>14631.8</v>
      </c>
      <c r="J83" s="2">
        <v>1397.02</v>
      </c>
      <c r="K83" s="2">
        <v>1315.7</v>
      </c>
      <c r="L83" s="2">
        <v>90.579999999998108</v>
      </c>
      <c r="M83" s="2">
        <v>2803.2999999999984</v>
      </c>
      <c r="N83" s="2">
        <v>11828.5</v>
      </c>
    </row>
    <row r="84" spans="1:16" x14ac:dyDescent="0.2">
      <c r="A84" s="4" t="s">
        <v>508</v>
      </c>
      <c r="B84" s="2" t="s">
        <v>509</v>
      </c>
      <c r="C84" s="13">
        <v>12673</v>
      </c>
      <c r="D84" s="2">
        <v>0</v>
      </c>
      <c r="E84" s="2">
        <v>846</v>
      </c>
      <c r="F84" s="2">
        <v>528</v>
      </c>
      <c r="G84" s="2">
        <v>0</v>
      </c>
      <c r="H84" s="2">
        <v>2112.1</v>
      </c>
      <c r="I84" s="2">
        <v>16159.1</v>
      </c>
      <c r="J84" s="2">
        <v>1708.98</v>
      </c>
      <c r="K84" s="2">
        <v>1457.34</v>
      </c>
      <c r="L84" s="2">
        <v>2832.2800000000007</v>
      </c>
      <c r="M84" s="2">
        <v>5998.6</v>
      </c>
      <c r="N84" s="2">
        <v>10160.5</v>
      </c>
    </row>
    <row r="85" spans="1:16" x14ac:dyDescent="0.2">
      <c r="A85" s="4" t="s">
        <v>143</v>
      </c>
      <c r="B85" s="2" t="s">
        <v>144</v>
      </c>
      <c r="C85" s="13">
        <v>11442</v>
      </c>
      <c r="D85" s="2">
        <v>0</v>
      </c>
      <c r="E85" s="2">
        <v>784</v>
      </c>
      <c r="F85" s="2">
        <v>499</v>
      </c>
      <c r="G85" s="2">
        <v>0</v>
      </c>
      <c r="H85" s="2">
        <v>1906.8</v>
      </c>
      <c r="I85" s="2">
        <v>14631.8</v>
      </c>
      <c r="J85" s="2">
        <v>1410.69</v>
      </c>
      <c r="K85" s="2">
        <v>1315.7</v>
      </c>
      <c r="L85" s="2">
        <v>13.909999999999854</v>
      </c>
      <c r="M85" s="2">
        <v>2740.3</v>
      </c>
      <c r="N85" s="2">
        <v>11891.5</v>
      </c>
    </row>
    <row r="86" spans="1:16" x14ac:dyDescent="0.2">
      <c r="A86" s="4" t="s">
        <v>145</v>
      </c>
      <c r="B86" s="2" t="s">
        <v>146</v>
      </c>
      <c r="C86" s="13">
        <v>11442</v>
      </c>
      <c r="D86" s="2">
        <v>400</v>
      </c>
      <c r="E86" s="2">
        <v>784</v>
      </c>
      <c r="F86" s="2">
        <v>499</v>
      </c>
      <c r="G86" s="2">
        <v>0</v>
      </c>
      <c r="H86" s="2">
        <v>1906.8</v>
      </c>
      <c r="I86" s="2">
        <v>15031.8</v>
      </c>
      <c r="J86" s="2">
        <v>1484.6399999999999</v>
      </c>
      <c r="K86" s="2">
        <v>1315.7</v>
      </c>
      <c r="L86" s="2">
        <v>1.4599999999991269</v>
      </c>
      <c r="M86" s="2">
        <v>2801.7999999999993</v>
      </c>
      <c r="N86" s="2">
        <v>12230</v>
      </c>
    </row>
    <row r="87" spans="1:16" x14ac:dyDescent="0.2">
      <c r="A87" s="4" t="s">
        <v>147</v>
      </c>
      <c r="B87" s="2" t="s">
        <v>148</v>
      </c>
      <c r="C87" s="13">
        <v>11442</v>
      </c>
      <c r="D87" s="2">
        <v>400</v>
      </c>
      <c r="E87" s="2">
        <v>784</v>
      </c>
      <c r="F87" s="2">
        <v>499</v>
      </c>
      <c r="G87" s="2">
        <v>0</v>
      </c>
      <c r="H87" s="2">
        <v>1906.8</v>
      </c>
      <c r="I87" s="2">
        <v>15031.8</v>
      </c>
      <c r="J87" s="2">
        <v>1484.6399999999999</v>
      </c>
      <c r="K87" s="2">
        <v>1315.7</v>
      </c>
      <c r="L87" s="2">
        <v>1567.4599999999991</v>
      </c>
      <c r="M87" s="2">
        <v>4367.7999999999993</v>
      </c>
      <c r="N87" s="2">
        <v>10664</v>
      </c>
    </row>
    <row r="88" spans="1:16" x14ac:dyDescent="0.2">
      <c r="A88" s="4" t="s">
        <v>149</v>
      </c>
      <c r="B88" s="2" t="s">
        <v>150</v>
      </c>
      <c r="C88" s="13">
        <v>11442</v>
      </c>
      <c r="D88" s="2">
        <v>200</v>
      </c>
      <c r="E88" s="2">
        <v>784</v>
      </c>
      <c r="F88" s="2">
        <v>499</v>
      </c>
      <c r="G88" s="2">
        <v>0</v>
      </c>
      <c r="H88" s="2">
        <v>1906.8</v>
      </c>
      <c r="I88" s="2">
        <v>14831.8</v>
      </c>
      <c r="J88" s="2">
        <v>1448.8</v>
      </c>
      <c r="K88" s="2">
        <v>1315.7</v>
      </c>
      <c r="L88" s="2">
        <v>1.2999999999992724</v>
      </c>
      <c r="M88" s="2">
        <v>2765.7999999999993</v>
      </c>
      <c r="N88" s="2">
        <v>12066</v>
      </c>
    </row>
    <row r="89" spans="1:16" x14ac:dyDescent="0.2">
      <c r="A89" s="4" t="s">
        <v>151</v>
      </c>
      <c r="B89" s="2" t="s">
        <v>152</v>
      </c>
      <c r="C89" s="13">
        <v>11442</v>
      </c>
      <c r="D89" s="2">
        <v>400</v>
      </c>
      <c r="E89" s="2">
        <v>784</v>
      </c>
      <c r="F89" s="2">
        <v>499</v>
      </c>
      <c r="G89" s="2">
        <v>0</v>
      </c>
      <c r="H89" s="2">
        <v>1906.8</v>
      </c>
      <c r="I89" s="2">
        <v>15031.8</v>
      </c>
      <c r="J89" s="2">
        <v>1484.6399999999999</v>
      </c>
      <c r="K89" s="2">
        <v>1315.7</v>
      </c>
      <c r="L89" s="2">
        <v>0.95999999999912689</v>
      </c>
      <c r="M89" s="2">
        <v>2801.2999999999993</v>
      </c>
      <c r="N89" s="2">
        <v>12230.5</v>
      </c>
    </row>
    <row r="90" spans="1:16" x14ac:dyDescent="0.2">
      <c r="A90" s="4" t="s">
        <v>153</v>
      </c>
      <c r="B90" s="2" t="s">
        <v>154</v>
      </c>
      <c r="C90" s="2">
        <v>11442</v>
      </c>
      <c r="D90" s="2">
        <v>400</v>
      </c>
      <c r="E90" s="2">
        <v>737</v>
      </c>
      <c r="F90" s="2">
        <v>455</v>
      </c>
      <c r="G90" s="2">
        <v>0</v>
      </c>
      <c r="H90" s="2">
        <f>1081.5+8763.8</f>
        <v>9845.2999999999993</v>
      </c>
      <c r="I90" s="2">
        <v>22879.3</v>
      </c>
      <c r="J90" s="2">
        <v>2456.42</v>
      </c>
      <c r="K90" s="2">
        <v>1315.84</v>
      </c>
      <c r="L90" s="2">
        <v>0.04</v>
      </c>
      <c r="M90" s="2">
        <v>3772.3</v>
      </c>
      <c r="N90" s="2">
        <v>19107</v>
      </c>
    </row>
    <row r="91" spans="1:16" s="12" customFormat="1" x14ac:dyDescent="0.2">
      <c r="A91" s="11"/>
      <c r="C91" s="12" t="s">
        <v>39</v>
      </c>
      <c r="D91" s="12" t="s">
        <v>39</v>
      </c>
      <c r="E91" s="12" t="s">
        <v>39</v>
      </c>
      <c r="F91" s="12" t="s">
        <v>39</v>
      </c>
      <c r="G91" s="12" t="s">
        <v>39</v>
      </c>
      <c r="H91" s="12" t="s">
        <v>39</v>
      </c>
      <c r="I91" s="12" t="s">
        <v>39</v>
      </c>
      <c r="J91" s="12" t="s">
        <v>39</v>
      </c>
      <c r="K91" s="12" t="s">
        <v>39</v>
      </c>
      <c r="L91" s="12" t="s">
        <v>39</v>
      </c>
      <c r="M91" s="12" t="s">
        <v>39</v>
      </c>
      <c r="N91" s="12" t="s">
        <v>39</v>
      </c>
      <c r="O91" s="2"/>
      <c r="P91" s="2"/>
    </row>
    <row r="93" spans="1:16" x14ac:dyDescent="0.2">
      <c r="A93" s="10" t="s">
        <v>157</v>
      </c>
    </row>
    <row r="94" spans="1:16" x14ac:dyDescent="0.2">
      <c r="A94" s="4" t="s">
        <v>158</v>
      </c>
      <c r="B94" s="2" t="s">
        <v>159</v>
      </c>
      <c r="C94" s="13">
        <v>14053</v>
      </c>
      <c r="D94" s="2">
        <v>0</v>
      </c>
      <c r="E94" s="2">
        <v>991</v>
      </c>
      <c r="F94" s="2">
        <v>603</v>
      </c>
      <c r="G94" s="2">
        <v>850.2</v>
      </c>
      <c r="H94" s="2">
        <v>2450.4</v>
      </c>
      <c r="I94" s="2">
        <v>18947.600000000002</v>
      </c>
      <c r="J94" s="2">
        <v>2476.58</v>
      </c>
      <c r="K94" s="2">
        <v>1690.78</v>
      </c>
      <c r="L94" s="2">
        <v>1766.7400000000016</v>
      </c>
      <c r="M94" s="2">
        <v>5934.1000000000013</v>
      </c>
      <c r="N94" s="2">
        <v>13013.5</v>
      </c>
    </row>
    <row r="95" spans="1:16" x14ac:dyDescent="0.2">
      <c r="A95" s="4" t="s">
        <v>160</v>
      </c>
      <c r="B95" s="2" t="s">
        <v>161</v>
      </c>
      <c r="C95" s="13">
        <v>12847</v>
      </c>
      <c r="D95" s="2">
        <v>200</v>
      </c>
      <c r="E95" s="2">
        <v>815</v>
      </c>
      <c r="F95" s="2">
        <v>496</v>
      </c>
      <c r="G95" s="2">
        <v>566.79999999999995</v>
      </c>
      <c r="H95" s="2">
        <v>2141.15</v>
      </c>
      <c r="I95" s="2">
        <v>17065.95</v>
      </c>
      <c r="J95" s="2">
        <v>1908.52</v>
      </c>
      <c r="K95" s="2">
        <v>1477.4</v>
      </c>
      <c r="L95" s="2">
        <v>9826.5300000000007</v>
      </c>
      <c r="M95" s="2">
        <v>13212.45</v>
      </c>
      <c r="N95" s="2">
        <v>3853.5</v>
      </c>
    </row>
    <row r="96" spans="1:16" x14ac:dyDescent="0.2">
      <c r="A96" s="4" t="s">
        <v>162</v>
      </c>
      <c r="B96" s="2" t="s">
        <v>163</v>
      </c>
      <c r="C96" s="13">
        <v>11557</v>
      </c>
      <c r="D96" s="2">
        <v>0</v>
      </c>
      <c r="E96" s="2">
        <v>717</v>
      </c>
      <c r="F96" s="2">
        <v>447</v>
      </c>
      <c r="G96" s="2">
        <v>708.5</v>
      </c>
      <c r="H96" s="2">
        <v>1926.15</v>
      </c>
      <c r="I96" s="2">
        <v>15355.65</v>
      </c>
      <c r="J96" s="2">
        <v>1548.7</v>
      </c>
      <c r="K96" s="2">
        <v>1329.04</v>
      </c>
      <c r="L96" s="2">
        <v>5904.41</v>
      </c>
      <c r="M96" s="2">
        <v>8782.15</v>
      </c>
      <c r="N96" s="2">
        <v>6573.5</v>
      </c>
    </row>
    <row r="97" spans="1:14" x14ac:dyDescent="0.2">
      <c r="A97" s="4" t="s">
        <v>164</v>
      </c>
      <c r="B97" s="2" t="s">
        <v>165</v>
      </c>
      <c r="C97" s="13">
        <v>11929</v>
      </c>
      <c r="D97" s="2">
        <v>0</v>
      </c>
      <c r="E97" s="2">
        <v>737</v>
      </c>
      <c r="F97" s="2">
        <v>455</v>
      </c>
      <c r="G97" s="2">
        <v>566.79999999999995</v>
      </c>
      <c r="H97" s="2">
        <v>1988.15</v>
      </c>
      <c r="I97" s="2">
        <v>15675.949999999999</v>
      </c>
      <c r="J97" s="2">
        <v>1616.8600000000001</v>
      </c>
      <c r="K97" s="2">
        <v>1371.82</v>
      </c>
      <c r="L97" s="2">
        <v>119.26999999999862</v>
      </c>
      <c r="M97" s="2">
        <v>3107.9499999999989</v>
      </c>
      <c r="N97" s="2">
        <v>12568</v>
      </c>
    </row>
    <row r="98" spans="1:14" x14ac:dyDescent="0.2">
      <c r="A98" s="4" t="s">
        <v>166</v>
      </c>
      <c r="B98" s="2" t="s">
        <v>167</v>
      </c>
      <c r="C98" s="13">
        <v>11929</v>
      </c>
      <c r="D98" s="2">
        <v>0</v>
      </c>
      <c r="E98" s="2">
        <v>737</v>
      </c>
      <c r="F98" s="2">
        <v>455</v>
      </c>
      <c r="G98" s="2">
        <v>566.79999999999995</v>
      </c>
      <c r="H98" s="2">
        <v>1988.15</v>
      </c>
      <c r="I98" s="2">
        <v>15675.949999999999</v>
      </c>
      <c r="J98" s="2">
        <v>1616.8600000000001</v>
      </c>
      <c r="K98" s="2">
        <v>1371.82</v>
      </c>
      <c r="L98" s="2">
        <v>119.76999999999862</v>
      </c>
      <c r="M98" s="2">
        <v>3108.4499999999989</v>
      </c>
      <c r="N98" s="2">
        <v>12567.5</v>
      </c>
    </row>
    <row r="99" spans="1:14" x14ac:dyDescent="0.2">
      <c r="A99" s="4" t="s">
        <v>168</v>
      </c>
      <c r="B99" s="2" t="s">
        <v>169</v>
      </c>
      <c r="C99" s="13">
        <v>12847</v>
      </c>
      <c r="D99" s="2">
        <v>200</v>
      </c>
      <c r="E99" s="2">
        <v>815</v>
      </c>
      <c r="F99" s="2">
        <v>496</v>
      </c>
      <c r="G99" s="2">
        <v>566.79999999999995</v>
      </c>
      <c r="H99" s="2">
        <v>2141.1999999999998</v>
      </c>
      <c r="I99" s="2">
        <v>17066</v>
      </c>
      <c r="J99" s="2">
        <v>1908.58</v>
      </c>
      <c r="K99" s="2">
        <v>1477.42</v>
      </c>
      <c r="L99" s="2">
        <v>13370.5</v>
      </c>
      <c r="M99" s="2">
        <v>16756.5</v>
      </c>
      <c r="N99" s="2">
        <v>309.5</v>
      </c>
    </row>
    <row r="100" spans="1:14" x14ac:dyDescent="0.2">
      <c r="A100" s="4" t="s">
        <v>170</v>
      </c>
      <c r="B100" s="2" t="s">
        <v>171</v>
      </c>
      <c r="C100" s="13">
        <v>12847</v>
      </c>
      <c r="D100" s="2">
        <v>400</v>
      </c>
      <c r="E100" s="2">
        <v>815</v>
      </c>
      <c r="F100" s="2">
        <v>496</v>
      </c>
      <c r="G100" s="2">
        <v>566.79999999999995</v>
      </c>
      <c r="H100" s="2">
        <v>2141.15</v>
      </c>
      <c r="I100" s="2">
        <v>17265.95</v>
      </c>
      <c r="J100" s="2">
        <v>1951.24</v>
      </c>
      <c r="K100" s="2">
        <v>1477.4</v>
      </c>
      <c r="L100" s="2">
        <v>128.31000000000131</v>
      </c>
      <c r="M100" s="2">
        <v>3556.9500000000016</v>
      </c>
      <c r="N100" s="2">
        <v>13709</v>
      </c>
    </row>
    <row r="101" spans="1:14" x14ac:dyDescent="0.2">
      <c r="A101" s="4" t="s">
        <v>172</v>
      </c>
      <c r="B101" s="2" t="s">
        <v>173</v>
      </c>
      <c r="C101" s="13">
        <v>12847</v>
      </c>
      <c r="D101" s="2">
        <v>400</v>
      </c>
      <c r="E101" s="2">
        <v>815</v>
      </c>
      <c r="F101" s="2">
        <v>496</v>
      </c>
      <c r="G101" s="2">
        <v>566.79999999999995</v>
      </c>
      <c r="H101" s="2">
        <v>2141.15</v>
      </c>
      <c r="I101" s="2">
        <v>17265.95</v>
      </c>
      <c r="J101" s="2">
        <v>1951.24</v>
      </c>
      <c r="K101" s="2">
        <v>1477.4</v>
      </c>
      <c r="L101" s="2">
        <v>3677.8100000000013</v>
      </c>
      <c r="M101" s="2">
        <v>7106.4500000000016</v>
      </c>
      <c r="N101" s="2">
        <v>10159.5</v>
      </c>
    </row>
    <row r="102" spans="1:14" x14ac:dyDescent="0.2">
      <c r="A102" s="4" t="s">
        <v>174</v>
      </c>
      <c r="B102" s="2" t="s">
        <v>175</v>
      </c>
      <c r="C102" s="13">
        <v>12847</v>
      </c>
      <c r="D102" s="2">
        <v>200</v>
      </c>
      <c r="E102" s="2">
        <v>815</v>
      </c>
      <c r="F102" s="2">
        <v>496</v>
      </c>
      <c r="G102" s="2">
        <v>566.79999999999995</v>
      </c>
      <c r="H102" s="2">
        <v>2141.15</v>
      </c>
      <c r="I102" s="2">
        <v>17065.95</v>
      </c>
      <c r="J102" s="2">
        <v>1908.52</v>
      </c>
      <c r="K102" s="2">
        <v>1477.4</v>
      </c>
      <c r="L102" s="2">
        <v>6228.5300000000007</v>
      </c>
      <c r="M102" s="2">
        <v>9614.4500000000007</v>
      </c>
      <c r="N102" s="2">
        <v>7451.5</v>
      </c>
    </row>
    <row r="103" spans="1:14" x14ac:dyDescent="0.2">
      <c r="A103" s="4" t="s">
        <v>176</v>
      </c>
      <c r="B103" s="2" t="s">
        <v>177</v>
      </c>
      <c r="C103" s="13">
        <v>11929</v>
      </c>
      <c r="D103" s="2">
        <v>400</v>
      </c>
      <c r="E103" s="2">
        <v>737</v>
      </c>
      <c r="F103" s="2">
        <v>455</v>
      </c>
      <c r="G103" s="2">
        <v>566.79999999999995</v>
      </c>
      <c r="H103" s="2">
        <v>1988.15</v>
      </c>
      <c r="I103" s="2">
        <v>16075.949999999999</v>
      </c>
      <c r="J103" s="2">
        <v>1702.3000000000002</v>
      </c>
      <c r="K103" s="2">
        <v>1371.82</v>
      </c>
      <c r="L103" s="2">
        <v>119.32999999999811</v>
      </c>
      <c r="M103" s="2">
        <v>3193.449999999998</v>
      </c>
      <c r="N103" s="2">
        <v>12882.5</v>
      </c>
    </row>
    <row r="104" spans="1:14" x14ac:dyDescent="0.2">
      <c r="A104" s="4" t="s">
        <v>178</v>
      </c>
      <c r="B104" s="2" t="s">
        <v>179</v>
      </c>
      <c r="C104" s="13">
        <v>12847</v>
      </c>
      <c r="D104" s="2">
        <v>200</v>
      </c>
      <c r="E104" s="2">
        <v>815</v>
      </c>
      <c r="F104" s="2">
        <v>496</v>
      </c>
      <c r="G104" s="2">
        <v>566.79999999999995</v>
      </c>
      <c r="H104" s="2">
        <v>2141.15</v>
      </c>
      <c r="I104" s="2">
        <v>17065.95</v>
      </c>
      <c r="J104" s="2">
        <v>1908.52</v>
      </c>
      <c r="K104" s="2">
        <v>1477.4</v>
      </c>
      <c r="L104" s="2">
        <v>128.53000000000065</v>
      </c>
      <c r="M104" s="2">
        <v>3514.4500000000007</v>
      </c>
      <c r="N104" s="2">
        <v>13551.5</v>
      </c>
    </row>
    <row r="105" spans="1:14" x14ac:dyDescent="0.2">
      <c r="A105" s="4" t="s">
        <v>180</v>
      </c>
      <c r="B105" s="2" t="s">
        <v>181</v>
      </c>
      <c r="C105" s="13">
        <v>12847</v>
      </c>
      <c r="D105" s="2">
        <v>400</v>
      </c>
      <c r="E105" s="2">
        <v>815</v>
      </c>
      <c r="F105" s="2">
        <v>496</v>
      </c>
      <c r="G105" s="2">
        <v>283.39999999999998</v>
      </c>
      <c r="H105" s="2">
        <v>2141.15</v>
      </c>
      <c r="I105" s="2">
        <v>16982.55</v>
      </c>
      <c r="J105" s="2">
        <v>1982.1699999999998</v>
      </c>
      <c r="K105" s="2">
        <v>1477.4</v>
      </c>
      <c r="L105" s="2">
        <v>4173.9799999999996</v>
      </c>
      <c r="M105" s="2">
        <v>7633.5499999999993</v>
      </c>
      <c r="N105" s="2">
        <v>9349</v>
      </c>
    </row>
    <row r="106" spans="1:14" x14ac:dyDescent="0.2">
      <c r="A106" s="4" t="s">
        <v>182</v>
      </c>
      <c r="B106" s="2" t="s">
        <v>183</v>
      </c>
      <c r="C106" s="13">
        <v>11929</v>
      </c>
      <c r="D106" s="2">
        <v>600</v>
      </c>
      <c r="E106" s="2">
        <v>737</v>
      </c>
      <c r="F106" s="2">
        <v>455</v>
      </c>
      <c r="G106" s="2">
        <v>283.39999999999998</v>
      </c>
      <c r="H106" s="2">
        <v>1988.15</v>
      </c>
      <c r="I106" s="2">
        <v>15992.55</v>
      </c>
      <c r="J106" s="2">
        <v>1684.5</v>
      </c>
      <c r="K106" s="2">
        <v>1371.82</v>
      </c>
      <c r="L106" s="2">
        <v>5357.73</v>
      </c>
      <c r="M106" s="2">
        <v>8414.0499999999993</v>
      </c>
      <c r="N106" s="2">
        <v>7578.5</v>
      </c>
    </row>
    <row r="107" spans="1:14" x14ac:dyDescent="0.2">
      <c r="A107" s="4" t="s">
        <v>184</v>
      </c>
      <c r="B107" s="2" t="s">
        <v>185</v>
      </c>
      <c r="C107" s="13">
        <v>11557</v>
      </c>
      <c r="D107" s="2">
        <v>200</v>
      </c>
      <c r="E107" s="2">
        <v>717</v>
      </c>
      <c r="F107" s="2">
        <v>447</v>
      </c>
      <c r="G107" s="2">
        <v>283.39999999999998</v>
      </c>
      <c r="H107" s="2">
        <v>1926.15</v>
      </c>
      <c r="I107" s="2">
        <v>15130.55</v>
      </c>
      <c r="J107" s="2">
        <v>1505.97</v>
      </c>
      <c r="K107" s="2">
        <v>1329.04</v>
      </c>
      <c r="L107" s="2">
        <v>3385.5399999999991</v>
      </c>
      <c r="M107" s="2">
        <v>6220.5499999999993</v>
      </c>
      <c r="N107" s="2">
        <v>8910</v>
      </c>
    </row>
    <row r="108" spans="1:14" x14ac:dyDescent="0.2">
      <c r="A108" s="4" t="s">
        <v>186</v>
      </c>
      <c r="B108" s="2" t="s">
        <v>187</v>
      </c>
      <c r="C108" s="13">
        <v>12319</v>
      </c>
      <c r="D108" s="2">
        <v>0</v>
      </c>
      <c r="E108" s="2">
        <v>788</v>
      </c>
      <c r="F108" s="2">
        <v>468</v>
      </c>
      <c r="G108" s="2">
        <v>0</v>
      </c>
      <c r="H108" s="2">
        <v>2053.15</v>
      </c>
      <c r="I108" s="2">
        <v>15628.15</v>
      </c>
      <c r="J108" s="2">
        <v>1604.43</v>
      </c>
      <c r="K108" s="2">
        <v>1416.68</v>
      </c>
      <c r="L108" s="2">
        <v>5302.0399999999991</v>
      </c>
      <c r="M108" s="2">
        <v>8323.15</v>
      </c>
      <c r="N108" s="2">
        <v>7305</v>
      </c>
    </row>
    <row r="109" spans="1:14" x14ac:dyDescent="0.2">
      <c r="A109" s="4" t="s">
        <v>188</v>
      </c>
      <c r="B109" s="2" t="s">
        <v>189</v>
      </c>
      <c r="C109" s="13">
        <v>12847</v>
      </c>
      <c r="D109" s="2">
        <v>400</v>
      </c>
      <c r="E109" s="2">
        <v>815</v>
      </c>
      <c r="F109" s="2">
        <v>496</v>
      </c>
      <c r="G109" s="2">
        <v>0</v>
      </c>
      <c r="H109" s="2">
        <v>2141.15</v>
      </c>
      <c r="I109" s="2">
        <v>16699.150000000001</v>
      </c>
      <c r="J109" s="2">
        <v>1830.1599999999999</v>
      </c>
      <c r="K109" s="2">
        <v>1477.4</v>
      </c>
      <c r="L109" s="2">
        <v>6379.090000000002</v>
      </c>
      <c r="M109" s="2">
        <v>9686.6500000000015</v>
      </c>
      <c r="N109" s="2">
        <v>7012.5</v>
      </c>
    </row>
    <row r="110" spans="1:14" x14ac:dyDescent="0.2">
      <c r="A110" s="4" t="s">
        <v>190</v>
      </c>
      <c r="B110" s="2" t="s">
        <v>191</v>
      </c>
      <c r="C110" s="13">
        <v>12319</v>
      </c>
      <c r="D110" s="2">
        <v>400</v>
      </c>
      <c r="E110" s="2">
        <v>788</v>
      </c>
      <c r="F110" s="2">
        <v>468</v>
      </c>
      <c r="G110" s="2">
        <v>0</v>
      </c>
      <c r="H110" s="2">
        <v>2053.15</v>
      </c>
      <c r="I110" s="2">
        <v>16028.15</v>
      </c>
      <c r="J110" s="2">
        <v>1689.87</v>
      </c>
      <c r="K110" s="2">
        <v>1416.68</v>
      </c>
      <c r="L110" s="2">
        <v>123.59999999999854</v>
      </c>
      <c r="M110" s="2">
        <v>3230.1499999999987</v>
      </c>
      <c r="N110" s="2">
        <v>12798</v>
      </c>
    </row>
    <row r="111" spans="1:14" x14ac:dyDescent="0.2">
      <c r="A111" s="4" t="s">
        <v>192</v>
      </c>
      <c r="B111" s="2" t="s">
        <v>193</v>
      </c>
      <c r="C111" s="13">
        <v>12847</v>
      </c>
      <c r="D111" s="2">
        <v>0</v>
      </c>
      <c r="E111" s="2">
        <v>788</v>
      </c>
      <c r="F111" s="2">
        <v>468</v>
      </c>
      <c r="G111" s="2">
        <v>0</v>
      </c>
      <c r="H111" s="2">
        <f>2141.15+2783.49</f>
        <v>4924.6399999999994</v>
      </c>
      <c r="I111" s="2">
        <v>19027.64</v>
      </c>
      <c r="J111" s="2">
        <v>2136.1</v>
      </c>
      <c r="K111" s="2">
        <v>1477.4</v>
      </c>
      <c r="L111" s="2">
        <v>2022.64</v>
      </c>
      <c r="M111" s="2">
        <v>5636.14</v>
      </c>
      <c r="N111" s="2">
        <v>13391.5</v>
      </c>
    </row>
    <row r="112" spans="1:14" x14ac:dyDescent="0.2">
      <c r="A112" s="4" t="s">
        <v>194</v>
      </c>
      <c r="B112" s="2" t="s">
        <v>195</v>
      </c>
      <c r="C112" s="13">
        <v>11929</v>
      </c>
      <c r="D112" s="2">
        <v>400</v>
      </c>
      <c r="E112" s="2">
        <v>737</v>
      </c>
      <c r="F112" s="2">
        <v>455</v>
      </c>
      <c r="G112" s="2">
        <v>0</v>
      </c>
      <c r="H112" s="2">
        <v>1988.15</v>
      </c>
      <c r="I112" s="2">
        <v>15509.15</v>
      </c>
      <c r="J112" s="2">
        <v>1581.2399999999998</v>
      </c>
      <c r="K112" s="2">
        <v>1371.82</v>
      </c>
      <c r="L112" s="2">
        <v>119.59000000000015</v>
      </c>
      <c r="M112" s="2">
        <v>3072.6499999999996</v>
      </c>
      <c r="N112" s="2">
        <v>12436.5</v>
      </c>
    </row>
    <row r="113" spans="1:16" x14ac:dyDescent="0.2">
      <c r="A113" s="4" t="s">
        <v>196</v>
      </c>
      <c r="B113" s="2" t="s">
        <v>197</v>
      </c>
      <c r="C113" s="13">
        <v>12319</v>
      </c>
      <c r="D113" s="2">
        <v>0</v>
      </c>
      <c r="E113" s="2">
        <v>788</v>
      </c>
      <c r="F113" s="2">
        <v>374.4</v>
      </c>
      <c r="G113" s="2">
        <v>0</v>
      </c>
      <c r="H113" s="2">
        <v>2053.15</v>
      </c>
      <c r="I113" s="2">
        <v>15534.55</v>
      </c>
      <c r="J113" s="2">
        <v>1584.43</v>
      </c>
      <c r="K113" s="2">
        <v>1416.68</v>
      </c>
      <c r="L113" s="2">
        <v>1939.4399999999987</v>
      </c>
      <c r="M113" s="2">
        <v>4940.5499999999993</v>
      </c>
      <c r="N113" s="2">
        <v>10594</v>
      </c>
    </row>
    <row r="114" spans="1:16" x14ac:dyDescent="0.2">
      <c r="A114" s="4" t="s">
        <v>198</v>
      </c>
      <c r="B114" s="2" t="s">
        <v>199</v>
      </c>
      <c r="C114" s="13">
        <v>11929</v>
      </c>
      <c r="D114" s="2">
        <v>200</v>
      </c>
      <c r="E114" s="2">
        <v>638.55999999999995</v>
      </c>
      <c r="F114" s="2">
        <v>394.16</v>
      </c>
      <c r="G114" s="2">
        <v>0</v>
      </c>
      <c r="H114" s="2">
        <f>1062.16+2286.37</f>
        <v>3348.5299999999997</v>
      </c>
      <c r="I114" s="2">
        <v>16510.25</v>
      </c>
      <c r="J114" s="2">
        <v>1781.94</v>
      </c>
      <c r="K114" s="2">
        <v>1371.82</v>
      </c>
      <c r="L114" s="2">
        <v>1705.99</v>
      </c>
      <c r="M114" s="2">
        <v>4859.75</v>
      </c>
      <c r="N114" s="2">
        <v>11650.5</v>
      </c>
    </row>
    <row r="115" spans="1:16" x14ac:dyDescent="0.2">
      <c r="A115" s="4" t="s">
        <v>200</v>
      </c>
      <c r="B115" s="2" t="s">
        <v>201</v>
      </c>
      <c r="C115" s="2">
        <v>12319</v>
      </c>
      <c r="D115" s="2">
        <v>200</v>
      </c>
      <c r="E115" s="2">
        <v>737</v>
      </c>
      <c r="F115" s="2">
        <v>675</v>
      </c>
      <c r="G115" s="2">
        <v>0</v>
      </c>
      <c r="H115" s="2">
        <v>254.98</v>
      </c>
      <c r="I115" s="2">
        <v>14185.98</v>
      </c>
      <c r="J115" s="2">
        <v>1515.06</v>
      </c>
      <c r="K115" s="2">
        <v>1396</v>
      </c>
      <c r="L115" s="2">
        <v>179.92000000000007</v>
      </c>
      <c r="M115" s="2">
        <v>3090.98</v>
      </c>
      <c r="N115" s="2">
        <v>11095</v>
      </c>
    </row>
    <row r="116" spans="1:16" x14ac:dyDescent="0.2">
      <c r="A116" s="4" t="s">
        <v>202</v>
      </c>
      <c r="B116" s="2" t="s">
        <v>203</v>
      </c>
      <c r="C116" s="2">
        <v>16896</v>
      </c>
      <c r="D116" s="2">
        <v>0</v>
      </c>
      <c r="E116" s="2">
        <v>1128</v>
      </c>
      <c r="F116" s="2">
        <v>923</v>
      </c>
      <c r="G116" s="2">
        <v>0</v>
      </c>
      <c r="H116" s="2">
        <v>0</v>
      </c>
      <c r="I116" s="2">
        <v>18947</v>
      </c>
      <c r="J116" s="2">
        <v>2616.36</v>
      </c>
      <c r="K116" s="2">
        <v>1943.04</v>
      </c>
      <c r="L116" s="2">
        <v>1893.1000000000004</v>
      </c>
      <c r="M116" s="2">
        <v>6452.5</v>
      </c>
      <c r="N116" s="2">
        <v>12494.5</v>
      </c>
    </row>
    <row r="117" spans="1:16" s="12" customFormat="1" x14ac:dyDescent="0.2">
      <c r="A117" s="11"/>
      <c r="C117" s="12" t="s">
        <v>39</v>
      </c>
      <c r="D117" s="12" t="s">
        <v>39</v>
      </c>
      <c r="E117" s="12" t="s">
        <v>39</v>
      </c>
      <c r="F117" s="12" t="s">
        <v>39</v>
      </c>
      <c r="G117" s="12" t="s">
        <v>39</v>
      </c>
      <c r="H117" s="12" t="s">
        <v>39</v>
      </c>
      <c r="I117" s="12" t="s">
        <v>39</v>
      </c>
      <c r="J117" s="12" t="s">
        <v>39</v>
      </c>
      <c r="K117" s="12" t="s">
        <v>39</v>
      </c>
      <c r="L117" s="12" t="s">
        <v>39</v>
      </c>
      <c r="M117" s="12" t="s">
        <v>39</v>
      </c>
      <c r="N117" s="12" t="s">
        <v>39</v>
      </c>
      <c r="O117" s="2"/>
      <c r="P117" s="2"/>
    </row>
    <row r="119" spans="1:16" x14ac:dyDescent="0.2">
      <c r="A119" s="10" t="s">
        <v>206</v>
      </c>
    </row>
    <row r="120" spans="1:16" x14ac:dyDescent="0.2">
      <c r="A120" s="4" t="s">
        <v>207</v>
      </c>
      <c r="B120" s="2" t="s">
        <v>208</v>
      </c>
      <c r="C120" s="13">
        <v>12688</v>
      </c>
      <c r="D120" s="2">
        <v>200</v>
      </c>
      <c r="E120" s="2">
        <v>802</v>
      </c>
      <c r="F120" s="2">
        <v>482</v>
      </c>
      <c r="G120" s="2">
        <v>850.2</v>
      </c>
      <c r="H120" s="2">
        <v>2114.65</v>
      </c>
      <c r="I120" s="2">
        <v>17136.850000000002</v>
      </c>
      <c r="J120" s="2">
        <v>1924.57</v>
      </c>
      <c r="K120" s="2">
        <v>1459.1</v>
      </c>
      <c r="L120" s="2">
        <v>3972.6800000000021</v>
      </c>
      <c r="M120" s="2">
        <v>7356.3500000000022</v>
      </c>
      <c r="N120" s="2">
        <v>9780.5</v>
      </c>
    </row>
    <row r="121" spans="1:16" x14ac:dyDescent="0.2">
      <c r="A121" s="4" t="s">
        <v>209</v>
      </c>
      <c r="B121" s="2" t="s">
        <v>210</v>
      </c>
      <c r="C121" s="13">
        <v>11929</v>
      </c>
      <c r="D121" s="2">
        <v>0</v>
      </c>
      <c r="E121" s="2">
        <v>737</v>
      </c>
      <c r="F121" s="2">
        <v>455</v>
      </c>
      <c r="G121" s="2">
        <v>850.2</v>
      </c>
      <c r="H121" s="2">
        <v>1988.15</v>
      </c>
      <c r="I121" s="2">
        <v>15959.35</v>
      </c>
      <c r="J121" s="2">
        <v>1677.4</v>
      </c>
      <c r="K121" s="2">
        <v>1371.82</v>
      </c>
      <c r="L121" s="2">
        <v>5759.630000000001</v>
      </c>
      <c r="M121" s="2">
        <v>8808.8500000000022</v>
      </c>
      <c r="N121" s="2">
        <v>7150.5</v>
      </c>
    </row>
    <row r="122" spans="1:16" x14ac:dyDescent="0.2">
      <c r="A122" s="4" t="s">
        <v>211</v>
      </c>
      <c r="B122" s="2" t="s">
        <v>212</v>
      </c>
      <c r="C122" s="13">
        <v>11929</v>
      </c>
      <c r="D122" s="2">
        <v>0</v>
      </c>
      <c r="E122" s="2">
        <v>737</v>
      </c>
      <c r="F122" s="2">
        <v>455</v>
      </c>
      <c r="G122" s="2">
        <v>850.2</v>
      </c>
      <c r="H122" s="2">
        <v>1988.15</v>
      </c>
      <c r="I122" s="2">
        <v>15959.35</v>
      </c>
      <c r="J122" s="2">
        <v>1668.38</v>
      </c>
      <c r="K122" s="2">
        <v>1371.82</v>
      </c>
      <c r="L122" s="2">
        <v>161.65000000000146</v>
      </c>
      <c r="M122" s="2">
        <v>3201.8500000000013</v>
      </c>
      <c r="N122" s="2">
        <v>12757.5</v>
      </c>
    </row>
    <row r="123" spans="1:16" x14ac:dyDescent="0.2">
      <c r="A123" s="4" t="s">
        <v>213</v>
      </c>
      <c r="B123" s="2" t="s">
        <v>214</v>
      </c>
      <c r="C123" s="13">
        <v>11929</v>
      </c>
      <c r="D123" s="2">
        <v>0</v>
      </c>
      <c r="E123" s="2">
        <v>737</v>
      </c>
      <c r="F123" s="2">
        <v>455</v>
      </c>
      <c r="G123" s="2">
        <v>850.2</v>
      </c>
      <c r="H123" s="2">
        <v>1988.15</v>
      </c>
      <c r="I123" s="2">
        <v>15959.35</v>
      </c>
      <c r="J123" s="2">
        <v>1677.4</v>
      </c>
      <c r="K123" s="2">
        <v>1371.82</v>
      </c>
      <c r="L123" s="2">
        <v>7687.130000000001</v>
      </c>
      <c r="M123" s="2">
        <v>10736.350000000002</v>
      </c>
      <c r="N123" s="2">
        <v>5223</v>
      </c>
    </row>
    <row r="124" spans="1:16" x14ac:dyDescent="0.2">
      <c r="A124" s="4" t="s">
        <v>215</v>
      </c>
      <c r="B124" s="2" t="s">
        <v>216</v>
      </c>
      <c r="C124" s="13">
        <v>11929</v>
      </c>
      <c r="D124" s="2">
        <v>200</v>
      </c>
      <c r="E124" s="2">
        <v>737</v>
      </c>
      <c r="F124" s="2">
        <v>455</v>
      </c>
      <c r="G124" s="2">
        <v>708.5</v>
      </c>
      <c r="H124" s="2">
        <v>1988.15</v>
      </c>
      <c r="I124" s="2">
        <v>16017.65</v>
      </c>
      <c r="J124" s="2">
        <v>1689.8600000000001</v>
      </c>
      <c r="K124" s="2">
        <v>1371.82</v>
      </c>
      <c r="L124" s="2">
        <v>8570.9699999999993</v>
      </c>
      <c r="M124" s="2">
        <v>11632.65</v>
      </c>
      <c r="N124" s="2">
        <v>4385</v>
      </c>
    </row>
    <row r="125" spans="1:16" x14ac:dyDescent="0.2">
      <c r="A125" s="4" t="s">
        <v>217</v>
      </c>
      <c r="B125" s="2" t="s">
        <v>218</v>
      </c>
      <c r="C125" s="13">
        <v>11929</v>
      </c>
      <c r="D125" s="2">
        <v>0</v>
      </c>
      <c r="E125" s="2">
        <v>737</v>
      </c>
      <c r="F125" s="2">
        <v>455</v>
      </c>
      <c r="G125" s="2">
        <v>708.5</v>
      </c>
      <c r="H125" s="2">
        <v>1988.15</v>
      </c>
      <c r="I125" s="2">
        <v>15817.65</v>
      </c>
      <c r="J125" s="2">
        <v>1640.9499999999998</v>
      </c>
      <c r="K125" s="2">
        <v>1371.82</v>
      </c>
      <c r="L125" s="2">
        <v>9195.380000000001</v>
      </c>
      <c r="M125" s="2">
        <v>12208.150000000001</v>
      </c>
      <c r="N125" s="2">
        <v>3609.5</v>
      </c>
    </row>
    <row r="126" spans="1:16" x14ac:dyDescent="0.2">
      <c r="A126" s="4" t="s">
        <v>219</v>
      </c>
      <c r="B126" s="2" t="s">
        <v>220</v>
      </c>
      <c r="C126" s="13">
        <v>12688</v>
      </c>
      <c r="D126" s="2">
        <v>200</v>
      </c>
      <c r="E126" s="2">
        <v>802</v>
      </c>
      <c r="F126" s="2">
        <v>353.49</v>
      </c>
      <c r="G126" s="2">
        <v>850.2</v>
      </c>
      <c r="H126" s="2">
        <v>2114.65</v>
      </c>
      <c r="I126" s="2">
        <v>17008.34</v>
      </c>
      <c r="J126" s="2">
        <v>1387.72</v>
      </c>
      <c r="K126" s="2">
        <v>1459.1</v>
      </c>
      <c r="L126" s="2">
        <v>5988.52</v>
      </c>
      <c r="M126" s="2">
        <v>8835.34</v>
      </c>
      <c r="N126" s="2">
        <v>8173</v>
      </c>
    </row>
    <row r="127" spans="1:16" x14ac:dyDescent="0.2">
      <c r="A127" s="4" t="s">
        <v>221</v>
      </c>
      <c r="B127" s="2" t="s">
        <v>222</v>
      </c>
      <c r="C127" s="13">
        <v>11929</v>
      </c>
      <c r="D127" s="2">
        <v>0</v>
      </c>
      <c r="E127" s="2">
        <v>737</v>
      </c>
      <c r="F127" s="2">
        <v>455</v>
      </c>
      <c r="G127" s="2">
        <v>708.5</v>
      </c>
      <c r="H127" s="2">
        <v>1988.15</v>
      </c>
      <c r="I127" s="2">
        <v>15817.65</v>
      </c>
      <c r="J127" s="2">
        <v>1647.1399999999999</v>
      </c>
      <c r="K127" s="2">
        <v>1371.82</v>
      </c>
      <c r="L127" s="2">
        <v>5301.6899999999987</v>
      </c>
      <c r="M127" s="2">
        <v>8320.6499999999978</v>
      </c>
      <c r="N127" s="2">
        <v>7497</v>
      </c>
    </row>
    <row r="128" spans="1:16" x14ac:dyDescent="0.2">
      <c r="A128" s="4" t="s">
        <v>223</v>
      </c>
      <c r="B128" s="2" t="s">
        <v>224</v>
      </c>
      <c r="C128" s="13">
        <v>11929</v>
      </c>
      <c r="D128" s="2">
        <v>200</v>
      </c>
      <c r="E128" s="2">
        <v>737</v>
      </c>
      <c r="F128" s="2">
        <v>455</v>
      </c>
      <c r="G128" s="2">
        <v>566.79999999999995</v>
      </c>
      <c r="H128" s="2">
        <v>1988.15</v>
      </c>
      <c r="I128" s="2">
        <v>15875.949999999999</v>
      </c>
      <c r="J128" s="2">
        <v>1659.58</v>
      </c>
      <c r="K128" s="2">
        <v>1371.82</v>
      </c>
      <c r="L128" s="2">
        <v>7945.0499999999993</v>
      </c>
      <c r="M128" s="2">
        <v>10976.449999999999</v>
      </c>
      <c r="N128" s="2">
        <v>4899.5</v>
      </c>
    </row>
    <row r="129" spans="1:16" x14ac:dyDescent="0.2">
      <c r="A129" s="4" t="s">
        <v>225</v>
      </c>
      <c r="B129" s="2" t="s">
        <v>226</v>
      </c>
      <c r="C129" s="13">
        <v>11929</v>
      </c>
      <c r="D129" s="2">
        <v>200</v>
      </c>
      <c r="E129" s="2">
        <v>737</v>
      </c>
      <c r="F129" s="2">
        <v>455</v>
      </c>
      <c r="G129" s="2">
        <v>566.79999999999995</v>
      </c>
      <c r="H129" s="2">
        <v>1988.15</v>
      </c>
      <c r="I129" s="2">
        <v>15875.949999999999</v>
      </c>
      <c r="J129" s="2">
        <v>1659.58</v>
      </c>
      <c r="K129" s="2">
        <v>1371.82</v>
      </c>
      <c r="L129" s="2">
        <v>6085.5499999999993</v>
      </c>
      <c r="M129" s="2">
        <v>9116.9499999999989</v>
      </c>
      <c r="N129" s="2">
        <v>6759</v>
      </c>
    </row>
    <row r="130" spans="1:16" x14ac:dyDescent="0.2">
      <c r="A130" s="4" t="s">
        <v>227</v>
      </c>
      <c r="B130" s="2" t="s">
        <v>228</v>
      </c>
      <c r="C130" s="13">
        <v>11929</v>
      </c>
      <c r="D130" s="2">
        <v>0</v>
      </c>
      <c r="E130" s="2">
        <v>737</v>
      </c>
      <c r="F130" s="2">
        <v>455</v>
      </c>
      <c r="G130" s="2">
        <v>425.1</v>
      </c>
      <c r="H130" s="2">
        <v>1988.15</v>
      </c>
      <c r="I130" s="2">
        <v>15534.25</v>
      </c>
      <c r="J130" s="2">
        <v>1580.7600000000002</v>
      </c>
      <c r="K130" s="2">
        <v>1371.82</v>
      </c>
      <c r="L130" s="2">
        <v>4342.67</v>
      </c>
      <c r="M130" s="2">
        <v>7295.25</v>
      </c>
      <c r="N130" s="2">
        <v>8239</v>
      </c>
    </row>
    <row r="131" spans="1:16" x14ac:dyDescent="0.2">
      <c r="A131" s="4" t="s">
        <v>229</v>
      </c>
      <c r="B131" s="2" t="s">
        <v>230</v>
      </c>
      <c r="C131" s="13">
        <v>12688</v>
      </c>
      <c r="D131" s="2">
        <v>400</v>
      </c>
      <c r="E131" s="2">
        <v>802</v>
      </c>
      <c r="F131" s="2">
        <v>482</v>
      </c>
      <c r="G131" s="2">
        <v>425.1</v>
      </c>
      <c r="H131" s="2">
        <v>2114.65</v>
      </c>
      <c r="I131" s="2">
        <v>16911.75</v>
      </c>
      <c r="J131" s="2">
        <v>1876.49</v>
      </c>
      <c r="K131" s="2">
        <v>1459.1</v>
      </c>
      <c r="L131" s="2">
        <v>6470.66</v>
      </c>
      <c r="M131" s="2">
        <v>9806.25</v>
      </c>
      <c r="N131" s="2">
        <v>7105.5</v>
      </c>
    </row>
    <row r="132" spans="1:16" x14ac:dyDescent="0.2">
      <c r="A132" s="4" t="s">
        <v>231</v>
      </c>
      <c r="B132" s="2" t="s">
        <v>232</v>
      </c>
      <c r="C132" s="13">
        <v>12688</v>
      </c>
      <c r="D132" s="2">
        <v>0</v>
      </c>
      <c r="E132" s="2">
        <v>802</v>
      </c>
      <c r="F132" s="2">
        <v>482</v>
      </c>
      <c r="G132" s="2">
        <v>283.39999999999998</v>
      </c>
      <c r="H132" s="2">
        <v>2114.65</v>
      </c>
      <c r="I132" s="2">
        <v>16370.05</v>
      </c>
      <c r="J132" s="2">
        <v>1760.77</v>
      </c>
      <c r="K132" s="2">
        <v>1459.1</v>
      </c>
      <c r="L132" s="2">
        <v>5150.68</v>
      </c>
      <c r="M132" s="2">
        <v>8370.5499999999993</v>
      </c>
      <c r="N132" s="2">
        <v>7999.5</v>
      </c>
    </row>
    <row r="133" spans="1:16" x14ac:dyDescent="0.2">
      <c r="A133" s="4" t="s">
        <v>233</v>
      </c>
      <c r="B133" s="2" t="s">
        <v>234</v>
      </c>
      <c r="C133" s="13">
        <v>11929</v>
      </c>
      <c r="D133" s="2">
        <v>0</v>
      </c>
      <c r="E133" s="2">
        <v>737</v>
      </c>
      <c r="F133" s="2">
        <v>318.52</v>
      </c>
      <c r="G133" s="2">
        <v>283.39999999999998</v>
      </c>
      <c r="H133" s="2">
        <v>1988.15</v>
      </c>
      <c r="I133" s="2">
        <v>15256.07</v>
      </c>
      <c r="J133" s="2">
        <v>1681.48</v>
      </c>
      <c r="K133" s="2">
        <v>1371.82</v>
      </c>
      <c r="L133" s="2">
        <v>1683.7700000000004</v>
      </c>
      <c r="M133" s="2">
        <v>4737.0700000000006</v>
      </c>
      <c r="N133" s="2">
        <v>10519</v>
      </c>
    </row>
    <row r="134" spans="1:16" x14ac:dyDescent="0.2">
      <c r="A134" s="4" t="s">
        <v>526</v>
      </c>
      <c r="B134" s="17" t="s">
        <v>527</v>
      </c>
      <c r="C134" s="13">
        <v>11929</v>
      </c>
      <c r="D134" s="2">
        <v>0</v>
      </c>
      <c r="E134" s="2">
        <v>565.03</v>
      </c>
      <c r="F134" s="2">
        <v>348.83</v>
      </c>
      <c r="G134" s="2">
        <v>141.69999999999999</v>
      </c>
      <c r="H134" s="2">
        <f>1988.15+12800.42</f>
        <v>14788.57</v>
      </c>
      <c r="I134" s="2">
        <v>27773.13</v>
      </c>
      <c r="J134" s="2">
        <v>2814.44</v>
      </c>
      <c r="K134" s="2">
        <v>685.91</v>
      </c>
      <c r="L134" s="2">
        <v>6143.28</v>
      </c>
      <c r="M134" s="2">
        <v>9643.6299999999992</v>
      </c>
      <c r="N134" s="2">
        <v>18129.5</v>
      </c>
    </row>
    <row r="135" spans="1:16" x14ac:dyDescent="0.2">
      <c r="A135" s="4" t="s">
        <v>235</v>
      </c>
      <c r="B135" s="2" t="s">
        <v>236</v>
      </c>
      <c r="C135" s="13">
        <v>11929</v>
      </c>
      <c r="D135" s="2">
        <v>0</v>
      </c>
      <c r="E135" s="2">
        <v>737</v>
      </c>
      <c r="F135" s="2">
        <v>455</v>
      </c>
      <c r="G135" s="2">
        <v>0</v>
      </c>
      <c r="H135" s="2">
        <v>1988.15</v>
      </c>
      <c r="I135" s="2">
        <v>15109.15</v>
      </c>
      <c r="J135" s="2">
        <v>1498.6999999999998</v>
      </c>
      <c r="K135" s="2">
        <v>1371.82</v>
      </c>
      <c r="L135" s="2">
        <v>4119.630000000001</v>
      </c>
      <c r="M135" s="2">
        <v>6990.1500000000005</v>
      </c>
      <c r="N135" s="2">
        <v>8119</v>
      </c>
    </row>
    <row r="136" spans="1:16" x14ac:dyDescent="0.2">
      <c r="A136" s="4" t="s">
        <v>237</v>
      </c>
      <c r="B136" s="2" t="s">
        <v>238</v>
      </c>
      <c r="C136" s="13">
        <v>11929</v>
      </c>
      <c r="D136" s="2">
        <v>0</v>
      </c>
      <c r="E136" s="2">
        <v>737</v>
      </c>
      <c r="F136" s="2">
        <v>455</v>
      </c>
      <c r="G136" s="2">
        <v>0</v>
      </c>
      <c r="H136" s="2">
        <v>1988.1</v>
      </c>
      <c r="I136" s="2">
        <v>15109.1</v>
      </c>
      <c r="J136" s="2">
        <v>1490.63</v>
      </c>
      <c r="K136" s="2">
        <v>1371.78</v>
      </c>
      <c r="L136" s="2">
        <v>5000.6900000000005</v>
      </c>
      <c r="M136" s="2">
        <v>7863.1</v>
      </c>
      <c r="N136" s="2">
        <v>7246</v>
      </c>
    </row>
    <row r="137" spans="1:16" x14ac:dyDescent="0.2">
      <c r="A137" s="4" t="s">
        <v>239</v>
      </c>
      <c r="B137" s="2" t="s">
        <v>240</v>
      </c>
      <c r="C137" s="13">
        <v>11929</v>
      </c>
      <c r="D137" s="2">
        <v>0</v>
      </c>
      <c r="E137" s="2">
        <v>737</v>
      </c>
      <c r="F137" s="2">
        <v>455</v>
      </c>
      <c r="G137" s="2">
        <v>0</v>
      </c>
      <c r="H137" s="2">
        <v>1988.1</v>
      </c>
      <c r="I137" s="2">
        <v>15109.1</v>
      </c>
      <c r="J137" s="2">
        <v>1498.65</v>
      </c>
      <c r="K137" s="2">
        <v>1371.78</v>
      </c>
      <c r="L137" s="2">
        <v>3414.17</v>
      </c>
      <c r="M137" s="2">
        <v>6284.6</v>
      </c>
      <c r="N137" s="2">
        <v>8824.5</v>
      </c>
    </row>
    <row r="138" spans="1:16" x14ac:dyDescent="0.2">
      <c r="A138" s="4" t="s">
        <v>241</v>
      </c>
      <c r="B138" s="2" t="s">
        <v>242</v>
      </c>
      <c r="C138" s="13">
        <v>14256</v>
      </c>
      <c r="D138" s="2">
        <v>0</v>
      </c>
      <c r="E138" s="2">
        <v>941.16</v>
      </c>
      <c r="F138" s="2">
        <v>645</v>
      </c>
      <c r="G138" s="2">
        <v>0</v>
      </c>
      <c r="H138" s="2">
        <v>2376</v>
      </c>
      <c r="I138" s="2">
        <v>18218.16</v>
      </c>
      <c r="J138" s="2">
        <v>2182.0500000000002</v>
      </c>
      <c r="K138" s="2">
        <v>1639.44</v>
      </c>
      <c r="L138" s="2">
        <v>-0.32999999999992724</v>
      </c>
      <c r="M138" s="2">
        <v>3821.1600000000003</v>
      </c>
      <c r="N138" s="2">
        <v>14397</v>
      </c>
    </row>
    <row r="139" spans="1:16" x14ac:dyDescent="0.2">
      <c r="A139" s="4" t="s">
        <v>243</v>
      </c>
      <c r="B139" s="2" t="s">
        <v>244</v>
      </c>
      <c r="C139" s="13">
        <v>11929</v>
      </c>
      <c r="D139" s="2">
        <v>200</v>
      </c>
      <c r="E139" s="2">
        <v>737</v>
      </c>
      <c r="F139" s="2">
        <v>455</v>
      </c>
      <c r="G139" s="2">
        <v>0</v>
      </c>
      <c r="H139" s="2">
        <v>1988.1</v>
      </c>
      <c r="I139" s="2">
        <v>15309.1</v>
      </c>
      <c r="J139" s="2">
        <v>1539.9099999999999</v>
      </c>
      <c r="K139" s="2">
        <v>1371.78</v>
      </c>
      <c r="L139" s="2">
        <v>0.40999999999985448</v>
      </c>
      <c r="M139" s="2">
        <v>2912.0999999999995</v>
      </c>
      <c r="N139" s="2">
        <v>12397</v>
      </c>
    </row>
    <row r="140" spans="1:16" x14ac:dyDescent="0.2">
      <c r="A140" s="4" t="s">
        <v>245</v>
      </c>
      <c r="B140" s="2" t="s">
        <v>246</v>
      </c>
      <c r="C140" s="13">
        <v>11929</v>
      </c>
      <c r="D140" s="2">
        <v>0</v>
      </c>
      <c r="E140" s="2">
        <v>737</v>
      </c>
      <c r="F140" s="2">
        <v>675</v>
      </c>
      <c r="G140" s="2">
        <v>0</v>
      </c>
      <c r="H140" s="2">
        <v>904.18</v>
      </c>
      <c r="I140" s="2">
        <v>14245.18</v>
      </c>
      <c r="J140" s="2">
        <v>1425.04</v>
      </c>
      <c r="K140" s="2">
        <v>1371.78</v>
      </c>
      <c r="L140" s="2">
        <v>10.860000000000582</v>
      </c>
      <c r="M140" s="2">
        <v>2807.6800000000003</v>
      </c>
      <c r="N140" s="2">
        <v>11437.5</v>
      </c>
    </row>
    <row r="141" spans="1:16" x14ac:dyDescent="0.2">
      <c r="A141" s="4" t="s">
        <v>247</v>
      </c>
      <c r="B141" s="13" t="s">
        <v>248</v>
      </c>
      <c r="C141" s="2">
        <v>5964.45</v>
      </c>
      <c r="D141" s="2">
        <v>0</v>
      </c>
      <c r="E141" s="2">
        <v>368.5</v>
      </c>
      <c r="F141" s="2">
        <v>337.5</v>
      </c>
      <c r="G141" s="2">
        <v>0</v>
      </c>
      <c r="H141" s="2">
        <v>0</v>
      </c>
      <c r="I141" s="2">
        <v>6670.45</v>
      </c>
      <c r="J141" s="2">
        <v>713.71</v>
      </c>
      <c r="K141" s="2">
        <v>685.91</v>
      </c>
      <c r="L141" s="2">
        <v>-0.17000000000007276</v>
      </c>
      <c r="M141" s="2">
        <v>1399.4499999999998</v>
      </c>
      <c r="N141" s="2">
        <v>5271</v>
      </c>
    </row>
    <row r="142" spans="1:16" s="12" customFormat="1" x14ac:dyDescent="0.2">
      <c r="A142" s="11"/>
      <c r="C142" s="12" t="s">
        <v>39</v>
      </c>
      <c r="D142" s="12" t="s">
        <v>39</v>
      </c>
      <c r="E142" s="12" t="s">
        <v>39</v>
      </c>
      <c r="F142" s="12" t="s">
        <v>39</v>
      </c>
      <c r="G142" s="12" t="s">
        <v>39</v>
      </c>
      <c r="H142" s="12" t="s">
        <v>39</v>
      </c>
      <c r="I142" s="12" t="s">
        <v>39</v>
      </c>
      <c r="J142" s="12" t="s">
        <v>39</v>
      </c>
      <c r="K142" s="12" t="s">
        <v>39</v>
      </c>
      <c r="L142" s="12" t="s">
        <v>39</v>
      </c>
      <c r="M142" s="12" t="s">
        <v>39</v>
      </c>
      <c r="N142" s="12" t="s">
        <v>39</v>
      </c>
      <c r="O142" s="2"/>
      <c r="P142" s="2"/>
    </row>
    <row r="144" spans="1:16" x14ac:dyDescent="0.2">
      <c r="A144" s="10" t="s">
        <v>251</v>
      </c>
    </row>
    <row r="145" spans="1:16" x14ac:dyDescent="0.2">
      <c r="A145" s="4" t="s">
        <v>252</v>
      </c>
      <c r="B145" s="2" t="s">
        <v>253</v>
      </c>
      <c r="C145" s="13">
        <v>14256</v>
      </c>
      <c r="D145" s="2">
        <v>400</v>
      </c>
      <c r="E145" s="2">
        <v>941</v>
      </c>
      <c r="F145" s="2">
        <v>645</v>
      </c>
      <c r="G145" s="2">
        <v>851.02</v>
      </c>
      <c r="H145" s="2">
        <v>0</v>
      </c>
      <c r="I145" s="2">
        <v>17093.02</v>
      </c>
      <c r="J145" s="2">
        <v>2449.1600000000003</v>
      </c>
      <c r="K145" s="2">
        <v>1639.4</v>
      </c>
      <c r="L145" s="2">
        <v>4478.4599999999991</v>
      </c>
      <c r="M145" s="2">
        <v>8567.02</v>
      </c>
      <c r="N145" s="2">
        <v>8526</v>
      </c>
    </row>
    <row r="146" spans="1:16" x14ac:dyDescent="0.2">
      <c r="A146" s="4" t="s">
        <v>254</v>
      </c>
      <c r="B146" s="2" t="s">
        <v>255</v>
      </c>
      <c r="C146" s="13">
        <v>12319</v>
      </c>
      <c r="D146" s="2">
        <v>0</v>
      </c>
      <c r="E146" s="2">
        <v>788</v>
      </c>
      <c r="F146" s="2">
        <v>468</v>
      </c>
      <c r="G146" s="2">
        <v>708.5</v>
      </c>
      <c r="H146" s="2">
        <v>0</v>
      </c>
      <c r="I146" s="2">
        <v>14283.5</v>
      </c>
      <c r="J146" s="2">
        <v>1755.77</v>
      </c>
      <c r="K146" s="2">
        <v>1416.68</v>
      </c>
      <c r="L146" s="2">
        <v>3885.0499999999993</v>
      </c>
      <c r="M146" s="2">
        <v>7057.4999999999991</v>
      </c>
      <c r="N146" s="2">
        <v>7226</v>
      </c>
    </row>
    <row r="147" spans="1:16" x14ac:dyDescent="0.2">
      <c r="A147" s="4" t="s">
        <v>256</v>
      </c>
      <c r="B147" s="2" t="s">
        <v>257</v>
      </c>
      <c r="C147" s="13">
        <v>12319</v>
      </c>
      <c r="D147" s="2">
        <v>200</v>
      </c>
      <c r="E147" s="2">
        <v>788</v>
      </c>
      <c r="F147" s="2">
        <v>468</v>
      </c>
      <c r="G147" s="2">
        <v>566.79999999999995</v>
      </c>
      <c r="H147" s="2">
        <v>0</v>
      </c>
      <c r="I147" s="2">
        <v>14341.8</v>
      </c>
      <c r="J147" s="2">
        <v>1768.21</v>
      </c>
      <c r="K147" s="2">
        <v>1416.68</v>
      </c>
      <c r="L147" s="2">
        <v>3075.91</v>
      </c>
      <c r="M147" s="2">
        <v>6260.8</v>
      </c>
      <c r="N147" s="2">
        <v>8081</v>
      </c>
    </row>
    <row r="148" spans="1:16" x14ac:dyDescent="0.2">
      <c r="A148" s="4" t="s">
        <v>258</v>
      </c>
      <c r="B148" s="2" t="s">
        <v>259</v>
      </c>
      <c r="C148" s="13">
        <v>12319</v>
      </c>
      <c r="D148" s="2">
        <v>200</v>
      </c>
      <c r="E148" s="2">
        <v>788</v>
      </c>
      <c r="F148" s="2">
        <v>468</v>
      </c>
      <c r="G148" s="2">
        <v>283.39999999999998</v>
      </c>
      <c r="H148" s="2">
        <v>0</v>
      </c>
      <c r="I148" s="2">
        <v>14058.4</v>
      </c>
      <c r="J148" s="2">
        <v>1707.67</v>
      </c>
      <c r="K148" s="2">
        <v>1416.68</v>
      </c>
      <c r="L148" s="2">
        <v>5509.5499999999993</v>
      </c>
      <c r="M148" s="2">
        <v>8633.9</v>
      </c>
      <c r="N148" s="2">
        <v>5424.5</v>
      </c>
    </row>
    <row r="149" spans="1:16" x14ac:dyDescent="0.2">
      <c r="A149" s="4" t="s">
        <v>260</v>
      </c>
      <c r="B149" s="2" t="s">
        <v>261</v>
      </c>
      <c r="C149" s="13">
        <v>12319</v>
      </c>
      <c r="D149" s="2">
        <v>200</v>
      </c>
      <c r="E149" s="2">
        <v>788</v>
      </c>
      <c r="F149" s="2">
        <v>468</v>
      </c>
      <c r="G149" s="2">
        <v>0</v>
      </c>
      <c r="H149" s="2">
        <v>0</v>
      </c>
      <c r="I149" s="2">
        <v>13775</v>
      </c>
      <c r="J149" s="2">
        <v>1880.35</v>
      </c>
      <c r="K149" s="2">
        <v>1416.68</v>
      </c>
      <c r="L149" s="2">
        <v>1860.4700000000012</v>
      </c>
      <c r="M149" s="2">
        <v>5157.5000000000009</v>
      </c>
      <c r="N149" s="2">
        <v>8617.5</v>
      </c>
    </row>
    <row r="150" spans="1:16" x14ac:dyDescent="0.2">
      <c r="A150" s="4" t="s">
        <v>262</v>
      </c>
      <c r="B150" s="2" t="s">
        <v>263</v>
      </c>
      <c r="C150" s="13">
        <v>12319</v>
      </c>
      <c r="D150" s="2">
        <v>0</v>
      </c>
      <c r="E150" s="2">
        <v>788</v>
      </c>
      <c r="F150" s="2">
        <v>468</v>
      </c>
      <c r="G150" s="2">
        <v>0</v>
      </c>
      <c r="H150" s="2">
        <v>0</v>
      </c>
      <c r="I150" s="2">
        <v>13575</v>
      </c>
      <c r="J150" s="2">
        <v>1604.43</v>
      </c>
      <c r="K150" s="2">
        <v>1416.68</v>
      </c>
      <c r="L150" s="2">
        <v>2690.8899999999994</v>
      </c>
      <c r="M150" s="2">
        <v>5712</v>
      </c>
      <c r="N150" s="2">
        <v>7863</v>
      </c>
    </row>
    <row r="151" spans="1:16" s="12" customFormat="1" x14ac:dyDescent="0.2">
      <c r="A151" s="11"/>
      <c r="C151" s="12" t="s">
        <v>39</v>
      </c>
      <c r="D151" s="12" t="s">
        <v>39</v>
      </c>
      <c r="E151" s="12" t="s">
        <v>39</v>
      </c>
      <c r="F151" s="12" t="s">
        <v>39</v>
      </c>
      <c r="G151" s="12" t="s">
        <v>39</v>
      </c>
      <c r="H151" s="12" t="s">
        <v>39</v>
      </c>
      <c r="I151" s="12" t="s">
        <v>39</v>
      </c>
      <c r="J151" s="12" t="s">
        <v>39</v>
      </c>
      <c r="K151" s="12" t="s">
        <v>39</v>
      </c>
      <c r="L151" s="12" t="s">
        <v>39</v>
      </c>
      <c r="M151" s="12" t="s">
        <v>39</v>
      </c>
      <c r="N151" s="12" t="s">
        <v>39</v>
      </c>
      <c r="O151" s="2"/>
      <c r="P151" s="2"/>
    </row>
    <row r="153" spans="1:16" x14ac:dyDescent="0.2">
      <c r="A153" s="10" t="s">
        <v>264</v>
      </c>
    </row>
    <row r="154" spans="1:16" x14ac:dyDescent="0.2">
      <c r="A154" s="4" t="s">
        <v>265</v>
      </c>
      <c r="B154" s="2" t="s">
        <v>266</v>
      </c>
      <c r="C154" s="13">
        <v>14256</v>
      </c>
      <c r="D154" s="2">
        <v>400</v>
      </c>
      <c r="E154" s="2">
        <v>941</v>
      </c>
      <c r="F154" s="2">
        <v>645</v>
      </c>
      <c r="G154" s="2">
        <v>425.1</v>
      </c>
      <c r="H154" s="2">
        <v>0</v>
      </c>
      <c r="I154" s="2">
        <v>16667.099999999999</v>
      </c>
      <c r="J154" s="2">
        <v>2358.1800000000003</v>
      </c>
      <c r="K154" s="2">
        <v>1639.4</v>
      </c>
      <c r="L154" s="2">
        <v>3769.5199999999986</v>
      </c>
      <c r="M154" s="2">
        <v>7767.0999999999985</v>
      </c>
      <c r="N154" s="2">
        <v>8900</v>
      </c>
    </row>
    <row r="155" spans="1:16" x14ac:dyDescent="0.2">
      <c r="A155" s="4" t="s">
        <v>267</v>
      </c>
      <c r="B155" s="2" t="s">
        <v>268</v>
      </c>
      <c r="C155" s="13">
        <v>12319</v>
      </c>
      <c r="D155" s="2">
        <v>200</v>
      </c>
      <c r="E155" s="2">
        <v>788</v>
      </c>
      <c r="F155" s="2">
        <v>468</v>
      </c>
      <c r="G155" s="2">
        <v>283.39999999999998</v>
      </c>
      <c r="H155" s="2">
        <v>0</v>
      </c>
      <c r="I155" s="2">
        <v>14058.4</v>
      </c>
      <c r="J155" s="2">
        <v>1707.67</v>
      </c>
      <c r="K155" s="2">
        <v>1416.68</v>
      </c>
      <c r="L155" s="2">
        <v>5754.0499999999993</v>
      </c>
      <c r="M155" s="2">
        <v>8878.4</v>
      </c>
      <c r="N155" s="2">
        <v>5180</v>
      </c>
    </row>
    <row r="156" spans="1:16" s="12" customFormat="1" x14ac:dyDescent="0.2">
      <c r="A156" s="11"/>
      <c r="C156" s="12" t="s">
        <v>39</v>
      </c>
      <c r="D156" s="12" t="s">
        <v>39</v>
      </c>
      <c r="E156" s="12" t="s">
        <v>39</v>
      </c>
      <c r="F156" s="12" t="s">
        <v>39</v>
      </c>
      <c r="G156" s="12" t="s">
        <v>39</v>
      </c>
      <c r="H156" s="12" t="s">
        <v>39</v>
      </c>
      <c r="I156" s="12" t="s">
        <v>39</v>
      </c>
      <c r="J156" s="12" t="s">
        <v>39</v>
      </c>
      <c r="K156" s="12" t="s">
        <v>39</v>
      </c>
      <c r="L156" s="12" t="s">
        <v>39</v>
      </c>
      <c r="M156" s="12" t="s">
        <v>39</v>
      </c>
      <c r="N156" s="12" t="s">
        <v>39</v>
      </c>
      <c r="O156" s="2"/>
      <c r="P156" s="2"/>
    </row>
    <row r="158" spans="1:16" x14ac:dyDescent="0.2">
      <c r="A158" s="10" t="s">
        <v>269</v>
      </c>
    </row>
    <row r="159" spans="1:16" x14ac:dyDescent="0.2">
      <c r="A159" s="4" t="s">
        <v>528</v>
      </c>
      <c r="B159" s="18" t="s">
        <v>529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f>91257.12+298.22</f>
        <v>91555.34</v>
      </c>
      <c r="I159" s="2">
        <v>91555.34</v>
      </c>
      <c r="J159" s="2">
        <v>1615.11</v>
      </c>
      <c r="K159" s="2">
        <v>0</v>
      </c>
      <c r="L159" s="2">
        <v>159.72999999999999</v>
      </c>
      <c r="M159" s="2">
        <v>1774.84</v>
      </c>
      <c r="N159" s="2">
        <v>89780.5</v>
      </c>
    </row>
    <row r="160" spans="1:16" x14ac:dyDescent="0.2">
      <c r="A160" s="4" t="s">
        <v>270</v>
      </c>
      <c r="B160" s="2" t="s">
        <v>271</v>
      </c>
      <c r="C160" s="2">
        <v>13775</v>
      </c>
      <c r="D160" s="2">
        <v>400</v>
      </c>
      <c r="E160" s="2">
        <v>903</v>
      </c>
      <c r="F160" s="2">
        <v>549</v>
      </c>
      <c r="G160" s="2">
        <v>708.5</v>
      </c>
      <c r="H160" s="2">
        <v>2295.8000000000002</v>
      </c>
      <c r="I160" s="2">
        <v>18631.3</v>
      </c>
      <c r="J160" s="2">
        <v>2270.2600000000002</v>
      </c>
      <c r="K160" s="2">
        <v>1584.1</v>
      </c>
      <c r="L160" s="2">
        <v>10116.439999999999</v>
      </c>
      <c r="M160" s="2">
        <v>13970.8</v>
      </c>
      <c r="N160" s="2">
        <v>4660.5</v>
      </c>
    </row>
    <row r="161" spans="1:14" x14ac:dyDescent="0.2">
      <c r="A161" s="4" t="s">
        <v>272</v>
      </c>
      <c r="B161" s="2" t="s">
        <v>273</v>
      </c>
      <c r="C161" s="2">
        <v>13775</v>
      </c>
      <c r="D161" s="2">
        <v>0</v>
      </c>
      <c r="E161" s="2">
        <v>903</v>
      </c>
      <c r="F161" s="2">
        <v>549</v>
      </c>
      <c r="G161" s="2">
        <f>637.65+354.25</f>
        <v>991.9</v>
      </c>
      <c r="H161" s="2">
        <v>2295.8000000000002</v>
      </c>
      <c r="I161" s="2">
        <v>18514.7</v>
      </c>
      <c r="J161" s="2">
        <v>2166</v>
      </c>
      <c r="K161" s="2">
        <v>1584.1</v>
      </c>
      <c r="L161" s="2">
        <v>5140.6000000000004</v>
      </c>
      <c r="M161" s="2">
        <v>8890.7000000000007</v>
      </c>
      <c r="N161" s="2">
        <v>9624</v>
      </c>
    </row>
    <row r="162" spans="1:14" x14ac:dyDescent="0.2">
      <c r="A162" s="4" t="s">
        <v>274</v>
      </c>
      <c r="B162" s="2" t="s">
        <v>275</v>
      </c>
      <c r="C162" s="2">
        <v>13308</v>
      </c>
      <c r="D162" s="2">
        <v>200</v>
      </c>
      <c r="E162" s="2">
        <v>915</v>
      </c>
      <c r="F162" s="2">
        <v>616</v>
      </c>
      <c r="G162" s="2">
        <v>566.79999999999995</v>
      </c>
      <c r="H162" s="2">
        <v>2217.9499999999998</v>
      </c>
      <c r="I162" s="2">
        <v>17823.75</v>
      </c>
      <c r="J162" s="2">
        <v>2067.7000000000003</v>
      </c>
      <c r="K162" s="2">
        <v>1530.38</v>
      </c>
      <c r="L162" s="2">
        <v>133.17000000000007</v>
      </c>
      <c r="M162" s="2">
        <v>3731.2500000000005</v>
      </c>
      <c r="N162" s="2">
        <v>14092.5</v>
      </c>
    </row>
    <row r="163" spans="1:14" x14ac:dyDescent="0.2">
      <c r="A163" s="4" t="s">
        <v>276</v>
      </c>
      <c r="B163" s="2" t="s">
        <v>277</v>
      </c>
      <c r="C163" s="2">
        <v>12688</v>
      </c>
      <c r="D163" s="2">
        <v>200</v>
      </c>
      <c r="E163" s="2">
        <v>802</v>
      </c>
      <c r="F163" s="2">
        <v>482</v>
      </c>
      <c r="G163" s="2">
        <v>566.79999999999995</v>
      </c>
      <c r="H163" s="2">
        <v>2114.65</v>
      </c>
      <c r="I163" s="2">
        <v>16853.45</v>
      </c>
      <c r="J163" s="2">
        <v>1851.61</v>
      </c>
      <c r="K163" s="2">
        <v>1459.1</v>
      </c>
      <c r="L163" s="2">
        <v>8628.7400000000016</v>
      </c>
      <c r="M163" s="2">
        <v>11939.45</v>
      </c>
      <c r="N163" s="2">
        <v>4914</v>
      </c>
    </row>
    <row r="164" spans="1:14" x14ac:dyDescent="0.2">
      <c r="A164" s="4" t="s">
        <v>278</v>
      </c>
      <c r="B164" s="2" t="s">
        <v>279</v>
      </c>
      <c r="C164" s="2">
        <v>13775</v>
      </c>
      <c r="D164" s="2">
        <v>200</v>
      </c>
      <c r="E164" s="2">
        <v>903</v>
      </c>
      <c r="F164" s="2">
        <v>549</v>
      </c>
      <c r="G164" s="2">
        <v>566.79999999999995</v>
      </c>
      <c r="H164" s="2">
        <v>2295.8000000000002</v>
      </c>
      <c r="I164" s="2">
        <v>18289.599999999999</v>
      </c>
      <c r="J164" s="2">
        <v>2197.2600000000002</v>
      </c>
      <c r="K164" s="2">
        <v>1584.1</v>
      </c>
      <c r="L164" s="2">
        <v>8528.739999999998</v>
      </c>
      <c r="M164" s="2">
        <v>12310.099999999999</v>
      </c>
      <c r="N164" s="2">
        <v>5979.5</v>
      </c>
    </row>
    <row r="165" spans="1:14" x14ac:dyDescent="0.2">
      <c r="A165" s="4" t="s">
        <v>280</v>
      </c>
      <c r="B165" s="2" t="s">
        <v>281</v>
      </c>
      <c r="C165" s="2">
        <v>13308</v>
      </c>
      <c r="D165" s="2">
        <v>0</v>
      </c>
      <c r="E165" s="2">
        <v>915</v>
      </c>
      <c r="F165" s="2">
        <v>616</v>
      </c>
      <c r="G165" s="2">
        <v>566.79999999999995</v>
      </c>
      <c r="H165" s="2">
        <v>2217.9499999999998</v>
      </c>
      <c r="I165" s="2">
        <v>17623.75</v>
      </c>
      <c r="J165" s="2">
        <v>2017.27</v>
      </c>
      <c r="K165" s="2">
        <v>1530.38</v>
      </c>
      <c r="L165" s="2">
        <v>7427.6</v>
      </c>
      <c r="M165" s="2">
        <v>10975.25</v>
      </c>
      <c r="N165" s="2">
        <v>6648.5</v>
      </c>
    </row>
    <row r="166" spans="1:14" x14ac:dyDescent="0.2">
      <c r="A166" s="4" t="s">
        <v>282</v>
      </c>
      <c r="B166" s="2" t="s">
        <v>283</v>
      </c>
      <c r="C166" s="2">
        <v>13775</v>
      </c>
      <c r="D166" s="2">
        <v>0</v>
      </c>
      <c r="E166" s="2">
        <v>903</v>
      </c>
      <c r="F166" s="2">
        <v>549</v>
      </c>
      <c r="G166" s="2">
        <v>566.79999999999995</v>
      </c>
      <c r="H166" s="2">
        <v>2295.8000000000002</v>
      </c>
      <c r="I166" s="2">
        <v>18089.599999999999</v>
      </c>
      <c r="J166" s="2">
        <v>2154.54</v>
      </c>
      <c r="K166" s="2">
        <v>1584.1</v>
      </c>
      <c r="L166" s="2">
        <v>6700.4599999999991</v>
      </c>
      <c r="M166" s="2">
        <v>10439.099999999999</v>
      </c>
      <c r="N166" s="2">
        <v>7650.5</v>
      </c>
    </row>
    <row r="167" spans="1:14" x14ac:dyDescent="0.2">
      <c r="A167" s="4" t="s">
        <v>284</v>
      </c>
      <c r="B167" s="2" t="s">
        <v>285</v>
      </c>
      <c r="C167" s="2">
        <v>11929</v>
      </c>
      <c r="D167" s="2">
        <v>200</v>
      </c>
      <c r="E167" s="2">
        <v>737</v>
      </c>
      <c r="F167" s="2">
        <v>455</v>
      </c>
      <c r="G167" s="2">
        <v>507.95</v>
      </c>
      <c r="H167" s="2">
        <v>1988.15</v>
      </c>
      <c r="I167" s="2">
        <v>15817.1</v>
      </c>
      <c r="J167" s="2">
        <v>1638.17</v>
      </c>
      <c r="K167" s="2">
        <v>1371.82</v>
      </c>
      <c r="L167" s="2">
        <v>160.61000000000058</v>
      </c>
      <c r="M167" s="2">
        <v>3170.6000000000004</v>
      </c>
      <c r="N167" s="2">
        <v>12646.5</v>
      </c>
    </row>
    <row r="168" spans="1:14" x14ac:dyDescent="0.2">
      <c r="A168" s="4" t="s">
        <v>286</v>
      </c>
      <c r="B168" s="2" t="s">
        <v>287</v>
      </c>
      <c r="C168" s="2">
        <v>9982</v>
      </c>
      <c r="D168" s="2">
        <v>200</v>
      </c>
      <c r="E168" s="2">
        <v>687</v>
      </c>
      <c r="F168" s="2">
        <v>462</v>
      </c>
      <c r="G168" s="2">
        <v>425.1</v>
      </c>
      <c r="H168" s="2">
        <v>1663.4</v>
      </c>
      <c r="I168" s="2">
        <v>13419.5</v>
      </c>
      <c r="J168" s="2">
        <v>1187.22</v>
      </c>
      <c r="K168" s="2">
        <v>1147.74</v>
      </c>
      <c r="L168" s="2">
        <v>114.54000000000087</v>
      </c>
      <c r="M168" s="2">
        <v>2449.5000000000009</v>
      </c>
      <c r="N168" s="2">
        <v>10970</v>
      </c>
    </row>
    <row r="169" spans="1:14" x14ac:dyDescent="0.2">
      <c r="A169" s="4" t="s">
        <v>288</v>
      </c>
      <c r="B169" s="2" t="s">
        <v>289</v>
      </c>
      <c r="C169" s="2">
        <v>13775</v>
      </c>
      <c r="D169" s="2">
        <v>400</v>
      </c>
      <c r="E169" s="2">
        <v>903</v>
      </c>
      <c r="F169" s="2">
        <v>549</v>
      </c>
      <c r="G169" s="2">
        <v>425.1</v>
      </c>
      <c r="H169" s="2">
        <v>2295.8000000000002</v>
      </c>
      <c r="I169" s="2">
        <v>18347.900000000001</v>
      </c>
      <c r="J169" s="2">
        <v>2209.7200000000003</v>
      </c>
      <c r="K169" s="2">
        <v>1584.1</v>
      </c>
      <c r="L169" s="2">
        <v>3908.5800000000017</v>
      </c>
      <c r="M169" s="2">
        <v>7702.4000000000015</v>
      </c>
      <c r="N169" s="2">
        <v>10645.5</v>
      </c>
    </row>
    <row r="170" spans="1:14" x14ac:dyDescent="0.2">
      <c r="A170" s="4" t="s">
        <v>290</v>
      </c>
      <c r="B170" s="2" t="s">
        <v>291</v>
      </c>
      <c r="C170" s="2">
        <v>7992</v>
      </c>
      <c r="D170" s="2">
        <v>200</v>
      </c>
      <c r="E170" s="2">
        <v>547</v>
      </c>
      <c r="F170" s="2">
        <v>340</v>
      </c>
      <c r="G170" s="2">
        <v>425.1</v>
      </c>
      <c r="H170" s="2">
        <v>1331.9</v>
      </c>
      <c r="I170" s="2">
        <v>10836</v>
      </c>
      <c r="J170" s="2">
        <v>769.12</v>
      </c>
      <c r="K170" s="2">
        <v>919.02</v>
      </c>
      <c r="L170" s="2">
        <v>0.36000000000058208</v>
      </c>
      <c r="M170" s="2">
        <v>1688.5000000000005</v>
      </c>
      <c r="N170" s="2">
        <v>9147.5</v>
      </c>
    </row>
    <row r="171" spans="1:14" x14ac:dyDescent="0.2">
      <c r="A171" s="4" t="s">
        <v>292</v>
      </c>
      <c r="B171" s="2" t="s">
        <v>293</v>
      </c>
      <c r="C171" s="2">
        <v>13775</v>
      </c>
      <c r="D171" s="2">
        <v>0</v>
      </c>
      <c r="E171" s="2">
        <v>903</v>
      </c>
      <c r="F171" s="2">
        <v>549</v>
      </c>
      <c r="G171" s="2">
        <v>425.1</v>
      </c>
      <c r="H171" s="2">
        <v>2295.8000000000002</v>
      </c>
      <c r="I171" s="2">
        <v>17947.900000000001</v>
      </c>
      <c r="J171" s="2">
        <v>2124.2799999999997</v>
      </c>
      <c r="K171" s="2">
        <v>1584.1</v>
      </c>
      <c r="L171" s="2">
        <v>4863.0200000000023</v>
      </c>
      <c r="M171" s="2">
        <v>8571.4000000000015</v>
      </c>
      <c r="N171" s="2">
        <v>9376.5</v>
      </c>
    </row>
    <row r="172" spans="1:14" x14ac:dyDescent="0.2">
      <c r="A172" s="4" t="s">
        <v>294</v>
      </c>
      <c r="B172" s="2" t="s">
        <v>295</v>
      </c>
      <c r="C172" s="13">
        <v>13775</v>
      </c>
      <c r="D172" s="2">
        <v>200</v>
      </c>
      <c r="E172" s="2">
        <v>903</v>
      </c>
      <c r="F172" s="2">
        <v>549</v>
      </c>
      <c r="G172" s="2">
        <v>425.1</v>
      </c>
      <c r="H172" s="2">
        <v>2295.8000000000002</v>
      </c>
      <c r="I172" s="2">
        <v>18147.900000000001</v>
      </c>
      <c r="J172" s="2">
        <v>2167</v>
      </c>
      <c r="K172" s="2">
        <v>1584.1</v>
      </c>
      <c r="L172" s="2">
        <v>6382.3000000000011</v>
      </c>
      <c r="M172" s="2">
        <v>10133.400000000001</v>
      </c>
      <c r="N172" s="2">
        <v>8014.5</v>
      </c>
    </row>
    <row r="173" spans="1:14" x14ac:dyDescent="0.2">
      <c r="A173" s="4" t="s">
        <v>296</v>
      </c>
      <c r="B173" s="2" t="s">
        <v>297</v>
      </c>
      <c r="C173" s="13">
        <v>14306</v>
      </c>
      <c r="D173" s="2">
        <v>200</v>
      </c>
      <c r="E173" s="2">
        <v>1016</v>
      </c>
      <c r="F173" s="2">
        <v>684</v>
      </c>
      <c r="G173" s="2">
        <v>425.1</v>
      </c>
      <c r="H173" s="2">
        <v>2384.3000000000002</v>
      </c>
      <c r="I173" s="2">
        <v>19015.399999999998</v>
      </c>
      <c r="J173" s="2">
        <v>2352.2999999999997</v>
      </c>
      <c r="K173" s="2">
        <v>1645.16</v>
      </c>
      <c r="L173" s="2">
        <v>7071.9399999999987</v>
      </c>
      <c r="M173" s="2">
        <v>11069.399999999998</v>
      </c>
      <c r="N173" s="2">
        <v>7946</v>
      </c>
    </row>
    <row r="174" spans="1:14" x14ac:dyDescent="0.2">
      <c r="A174" s="4" t="s">
        <v>298</v>
      </c>
      <c r="B174" s="2" t="s">
        <v>299</v>
      </c>
      <c r="C174" s="13">
        <v>14306</v>
      </c>
      <c r="D174" s="2">
        <v>0</v>
      </c>
      <c r="E174" s="2">
        <v>1016</v>
      </c>
      <c r="F174" s="2">
        <v>684</v>
      </c>
      <c r="G174" s="2">
        <v>283.39999999999998</v>
      </c>
      <c r="H174" s="2">
        <v>2384.3000000000002</v>
      </c>
      <c r="I174" s="2">
        <v>18673.7</v>
      </c>
      <c r="J174" s="2">
        <v>2275.4899999999998</v>
      </c>
      <c r="K174" s="2">
        <v>1645.16</v>
      </c>
      <c r="L174" s="2">
        <v>161.05000000000109</v>
      </c>
      <c r="M174" s="2">
        <v>4081.7000000000007</v>
      </c>
      <c r="N174" s="2">
        <v>14592</v>
      </c>
    </row>
    <row r="175" spans="1:14" x14ac:dyDescent="0.2">
      <c r="A175" s="4" t="s">
        <v>510</v>
      </c>
      <c r="B175" s="2" t="s">
        <v>511</v>
      </c>
      <c r="C175" s="13">
        <v>13775</v>
      </c>
      <c r="D175" s="2">
        <v>0</v>
      </c>
      <c r="E175" s="2">
        <v>903</v>
      </c>
      <c r="F175" s="2">
        <v>549</v>
      </c>
      <c r="G175" s="2">
        <v>283.39999999999998</v>
      </c>
      <c r="H175" s="2">
        <v>2295.8000000000002</v>
      </c>
      <c r="I175" s="2">
        <v>17806.2</v>
      </c>
      <c r="J175" s="2">
        <v>2094.02</v>
      </c>
      <c r="K175" s="2">
        <v>1584.1</v>
      </c>
      <c r="L175" s="2">
        <v>4419.5800000000017</v>
      </c>
      <c r="M175" s="2">
        <v>8097.7000000000016</v>
      </c>
      <c r="N175" s="2">
        <v>9708.5</v>
      </c>
    </row>
    <row r="176" spans="1:14" x14ac:dyDescent="0.2">
      <c r="A176" s="4" t="s">
        <v>300</v>
      </c>
      <c r="B176" s="2" t="s">
        <v>301</v>
      </c>
      <c r="C176" s="13">
        <v>14306</v>
      </c>
      <c r="D176" s="2">
        <v>0</v>
      </c>
      <c r="E176" s="2">
        <v>1016</v>
      </c>
      <c r="F176" s="2">
        <v>684</v>
      </c>
      <c r="G176" s="2">
        <v>283.39999999999998</v>
      </c>
      <c r="H176" s="2">
        <v>2384.3000000000002</v>
      </c>
      <c r="I176" s="2">
        <v>18673.7</v>
      </c>
      <c r="J176" s="2">
        <v>2275.1999999999998</v>
      </c>
      <c r="K176" s="2">
        <v>1645.16</v>
      </c>
      <c r="L176" s="2">
        <v>8122.84</v>
      </c>
      <c r="M176" s="2">
        <v>12043.2</v>
      </c>
      <c r="N176" s="2">
        <v>6630.5</v>
      </c>
    </row>
    <row r="177" spans="1:14" x14ac:dyDescent="0.2">
      <c r="A177" s="4" t="s">
        <v>302</v>
      </c>
      <c r="B177" s="2" t="s">
        <v>303</v>
      </c>
      <c r="C177" s="13">
        <v>14306</v>
      </c>
      <c r="D177" s="2">
        <v>200</v>
      </c>
      <c r="E177" s="2">
        <v>1016</v>
      </c>
      <c r="F177" s="2">
        <v>684</v>
      </c>
      <c r="G177" s="2">
        <v>283.39999999999998</v>
      </c>
      <c r="H177" s="2">
        <v>2384.3000000000002</v>
      </c>
      <c r="I177" s="2">
        <v>18873.7</v>
      </c>
      <c r="J177" s="2">
        <v>2322.02</v>
      </c>
      <c r="K177" s="2">
        <v>1645.16</v>
      </c>
      <c r="L177" s="2">
        <v>9092.02</v>
      </c>
      <c r="M177" s="2">
        <v>13059.2</v>
      </c>
      <c r="N177" s="2">
        <v>5814.5</v>
      </c>
    </row>
    <row r="178" spans="1:14" x14ac:dyDescent="0.2">
      <c r="A178" s="4" t="s">
        <v>304</v>
      </c>
      <c r="B178" s="2" t="s">
        <v>305</v>
      </c>
      <c r="C178" s="13">
        <v>14306</v>
      </c>
      <c r="D178" s="2">
        <v>0</v>
      </c>
      <c r="E178" s="2">
        <v>1016</v>
      </c>
      <c r="F178" s="2">
        <v>684</v>
      </c>
      <c r="G178" s="2">
        <v>283.39999999999998</v>
      </c>
      <c r="H178" s="2">
        <v>2384.3000000000002</v>
      </c>
      <c r="I178" s="2">
        <v>18673.7</v>
      </c>
      <c r="J178" s="2">
        <v>2279.2999999999997</v>
      </c>
      <c r="K178" s="2">
        <v>1645.16</v>
      </c>
      <c r="L178" s="2">
        <v>5044.2400000000016</v>
      </c>
      <c r="M178" s="2">
        <v>8968.7000000000007</v>
      </c>
      <c r="N178" s="2">
        <v>9705</v>
      </c>
    </row>
    <row r="179" spans="1:14" x14ac:dyDescent="0.2">
      <c r="A179" s="4" t="s">
        <v>306</v>
      </c>
      <c r="B179" s="2" t="s">
        <v>307</v>
      </c>
      <c r="C179" s="13">
        <v>14306</v>
      </c>
      <c r="D179" s="2">
        <v>0</v>
      </c>
      <c r="E179" s="2">
        <v>1016</v>
      </c>
      <c r="F179" s="2">
        <v>684</v>
      </c>
      <c r="G179" s="2">
        <v>283.39999999999998</v>
      </c>
      <c r="H179" s="2">
        <v>2384.3000000000002</v>
      </c>
      <c r="I179" s="2">
        <v>18673.7</v>
      </c>
      <c r="J179" s="2">
        <v>2279.2999999999997</v>
      </c>
      <c r="K179" s="2">
        <v>1645.16</v>
      </c>
      <c r="L179" s="2">
        <v>2835.2400000000016</v>
      </c>
      <c r="M179" s="2">
        <v>6759.7000000000016</v>
      </c>
      <c r="N179" s="2">
        <v>11914</v>
      </c>
    </row>
    <row r="180" spans="1:14" x14ac:dyDescent="0.2">
      <c r="A180" s="4" t="s">
        <v>308</v>
      </c>
      <c r="B180" s="2" t="s">
        <v>309</v>
      </c>
      <c r="C180" s="13">
        <v>13775</v>
      </c>
      <c r="D180" s="2">
        <v>200</v>
      </c>
      <c r="E180" s="2">
        <v>903</v>
      </c>
      <c r="F180" s="2">
        <v>549</v>
      </c>
      <c r="G180" s="2">
        <v>283.39999999999998</v>
      </c>
      <c r="H180" s="2">
        <v>2295.8000000000002</v>
      </c>
      <c r="I180" s="2">
        <v>18006.2</v>
      </c>
      <c r="J180" s="2">
        <v>2136.7399999999998</v>
      </c>
      <c r="K180" s="2">
        <v>1584.1</v>
      </c>
      <c r="L180" s="2">
        <v>5763.8600000000006</v>
      </c>
      <c r="M180" s="2">
        <v>9484.7000000000007</v>
      </c>
      <c r="N180" s="2">
        <v>8521.5</v>
      </c>
    </row>
    <row r="181" spans="1:14" x14ac:dyDescent="0.2">
      <c r="A181" s="4" t="s">
        <v>310</v>
      </c>
      <c r="B181" s="2" t="s">
        <v>311</v>
      </c>
      <c r="C181" s="13">
        <v>13775</v>
      </c>
      <c r="D181" s="2">
        <v>0</v>
      </c>
      <c r="E181" s="2">
        <v>903</v>
      </c>
      <c r="F181" s="2">
        <v>549</v>
      </c>
      <c r="G181" s="2">
        <v>283.39999999999998</v>
      </c>
      <c r="H181" s="2">
        <v>2295.8000000000002</v>
      </c>
      <c r="I181" s="2">
        <v>17806.2</v>
      </c>
      <c r="J181" s="2">
        <v>2085.85</v>
      </c>
      <c r="K181" s="2">
        <v>1584.1</v>
      </c>
      <c r="L181" s="2">
        <v>176.25</v>
      </c>
      <c r="M181" s="2">
        <v>3846.2</v>
      </c>
      <c r="N181" s="2">
        <v>13960</v>
      </c>
    </row>
    <row r="182" spans="1:14" x14ac:dyDescent="0.2">
      <c r="A182" s="4" t="s">
        <v>312</v>
      </c>
      <c r="B182" s="2" t="s">
        <v>313</v>
      </c>
      <c r="C182" s="13">
        <v>14306</v>
      </c>
      <c r="D182" s="2">
        <v>400</v>
      </c>
      <c r="E182" s="2">
        <v>1016</v>
      </c>
      <c r="F182" s="2">
        <v>684</v>
      </c>
      <c r="G182" s="2">
        <v>0</v>
      </c>
      <c r="H182" s="2">
        <v>2384.3000000000002</v>
      </c>
      <c r="I182" s="2">
        <v>18790.3</v>
      </c>
      <c r="J182" s="2">
        <v>2304.2199999999998</v>
      </c>
      <c r="K182" s="2">
        <v>1645.16</v>
      </c>
      <c r="L182" s="2">
        <v>7543.9199999999983</v>
      </c>
      <c r="M182" s="2">
        <v>11493.3</v>
      </c>
      <c r="N182" s="2">
        <v>7297</v>
      </c>
    </row>
    <row r="183" spans="1:14" x14ac:dyDescent="0.2">
      <c r="A183" s="4" t="s">
        <v>314</v>
      </c>
      <c r="B183" s="13" t="s">
        <v>315</v>
      </c>
      <c r="C183" s="2">
        <v>8583.48</v>
      </c>
      <c r="D183" s="2">
        <v>0</v>
      </c>
      <c r="E183" s="2">
        <v>1016</v>
      </c>
      <c r="F183" s="2">
        <v>410.4</v>
      </c>
      <c r="G183" s="2">
        <v>0</v>
      </c>
      <c r="H183" s="2">
        <v>2384.3000000000002</v>
      </c>
      <c r="I183" s="2">
        <v>12394.18</v>
      </c>
      <c r="J183" s="2">
        <v>1220.46</v>
      </c>
      <c r="K183" s="2">
        <v>1645.16</v>
      </c>
      <c r="L183" s="2">
        <v>68.56000000000131</v>
      </c>
      <c r="M183" s="2">
        <v>2934.1800000000012</v>
      </c>
      <c r="N183" s="2">
        <v>9460</v>
      </c>
    </row>
    <row r="184" spans="1:14" x14ac:dyDescent="0.2">
      <c r="A184" s="4" t="s">
        <v>316</v>
      </c>
      <c r="B184" s="2" t="s">
        <v>317</v>
      </c>
      <c r="C184" s="13">
        <v>14306</v>
      </c>
      <c r="D184" s="2">
        <v>0</v>
      </c>
      <c r="E184" s="2">
        <v>1016</v>
      </c>
      <c r="F184" s="2">
        <v>684</v>
      </c>
      <c r="G184" s="2">
        <v>0</v>
      </c>
      <c r="H184" s="2">
        <v>2384.3000000000002</v>
      </c>
      <c r="I184" s="2">
        <v>18390.3</v>
      </c>
      <c r="J184" s="2">
        <v>2217.08</v>
      </c>
      <c r="K184" s="2">
        <v>1645.16</v>
      </c>
      <c r="L184" s="2">
        <v>1151.0599999999995</v>
      </c>
      <c r="M184" s="2">
        <v>5013.2999999999993</v>
      </c>
      <c r="N184" s="2">
        <v>13377</v>
      </c>
    </row>
    <row r="185" spans="1:14" x14ac:dyDescent="0.2">
      <c r="A185" s="4" t="s">
        <v>318</v>
      </c>
      <c r="B185" s="2" t="s">
        <v>319</v>
      </c>
      <c r="C185" s="13">
        <v>14306</v>
      </c>
      <c r="D185" s="2">
        <v>0</v>
      </c>
      <c r="E185" s="2">
        <v>1016</v>
      </c>
      <c r="F185" s="2">
        <v>684</v>
      </c>
      <c r="G185" s="2">
        <v>0</v>
      </c>
      <c r="H185" s="2">
        <v>2384.3000000000002</v>
      </c>
      <c r="I185" s="2">
        <v>18390.3</v>
      </c>
      <c r="J185" s="2">
        <v>2218.7800000000002</v>
      </c>
      <c r="K185" s="2">
        <v>1645.16</v>
      </c>
      <c r="L185" s="2">
        <v>1989.8599999999988</v>
      </c>
      <c r="M185" s="2">
        <v>5853.7999999999993</v>
      </c>
      <c r="N185" s="2">
        <v>12536.5</v>
      </c>
    </row>
    <row r="186" spans="1:14" x14ac:dyDescent="0.2">
      <c r="A186" s="4" t="s">
        <v>320</v>
      </c>
      <c r="B186" s="2" t="s">
        <v>321</v>
      </c>
      <c r="C186" s="13">
        <v>14306</v>
      </c>
      <c r="D186" s="2">
        <v>200</v>
      </c>
      <c r="E186" s="2">
        <v>1016</v>
      </c>
      <c r="F186" s="2">
        <v>684</v>
      </c>
      <c r="G186" s="2">
        <v>0</v>
      </c>
      <c r="H186" s="2">
        <v>2384.3000000000002</v>
      </c>
      <c r="I186" s="2">
        <v>18590.3</v>
      </c>
      <c r="J186" s="2">
        <v>2261.5</v>
      </c>
      <c r="K186" s="2">
        <v>1645.16</v>
      </c>
      <c r="L186" s="2">
        <v>143.13999999999942</v>
      </c>
      <c r="M186" s="2">
        <v>4049.7999999999993</v>
      </c>
      <c r="N186" s="2">
        <v>14540.5</v>
      </c>
    </row>
    <row r="187" spans="1:14" x14ac:dyDescent="0.2">
      <c r="A187" s="4" t="s">
        <v>322</v>
      </c>
      <c r="B187" s="2" t="s">
        <v>323</v>
      </c>
      <c r="C187" s="13">
        <v>14306</v>
      </c>
      <c r="D187" s="2">
        <v>200</v>
      </c>
      <c r="E187" s="2">
        <v>1016</v>
      </c>
      <c r="F187" s="2">
        <v>684</v>
      </c>
      <c r="G187" s="2">
        <v>0</v>
      </c>
      <c r="H187" s="2">
        <v>2384.3000000000002</v>
      </c>
      <c r="I187" s="2">
        <v>18590.3</v>
      </c>
      <c r="J187" s="2">
        <v>2261.5</v>
      </c>
      <c r="K187" s="2">
        <v>1645.16</v>
      </c>
      <c r="L187" s="2">
        <v>7302.6399999999994</v>
      </c>
      <c r="M187" s="2">
        <v>11209.3</v>
      </c>
      <c r="N187" s="2">
        <v>7381</v>
      </c>
    </row>
    <row r="188" spans="1:14" x14ac:dyDescent="0.2">
      <c r="A188" s="4" t="s">
        <v>324</v>
      </c>
      <c r="B188" s="2" t="s">
        <v>325</v>
      </c>
      <c r="C188" s="13">
        <v>14306</v>
      </c>
      <c r="D188" s="2">
        <v>200</v>
      </c>
      <c r="E188" s="2">
        <v>1016</v>
      </c>
      <c r="F188" s="2">
        <v>684</v>
      </c>
      <c r="G188" s="2">
        <v>0</v>
      </c>
      <c r="H188" s="2">
        <v>2384.3000000000002</v>
      </c>
      <c r="I188" s="2">
        <v>18590.3</v>
      </c>
      <c r="J188" s="2">
        <v>2258.1</v>
      </c>
      <c r="K188" s="2">
        <v>1645.16</v>
      </c>
      <c r="L188" s="2">
        <v>6013.0399999999991</v>
      </c>
      <c r="M188" s="2">
        <v>9916.2999999999993</v>
      </c>
      <c r="N188" s="2">
        <v>8674</v>
      </c>
    </row>
    <row r="189" spans="1:14" x14ac:dyDescent="0.2">
      <c r="A189" s="4" t="s">
        <v>326</v>
      </c>
      <c r="B189" s="2" t="s">
        <v>327</v>
      </c>
      <c r="C189" s="13">
        <v>14306</v>
      </c>
      <c r="D189" s="2">
        <v>0</v>
      </c>
      <c r="E189" s="2">
        <v>1016</v>
      </c>
      <c r="F189" s="2">
        <v>182.4</v>
      </c>
      <c r="G189" s="2">
        <v>0</v>
      </c>
      <c r="H189" s="2">
        <v>2384.3000000000002</v>
      </c>
      <c r="I189" s="2">
        <v>17888.7</v>
      </c>
      <c r="J189" s="2">
        <v>2009.7800000000002</v>
      </c>
      <c r="K189" s="2">
        <v>1645.16</v>
      </c>
      <c r="L189" s="2">
        <v>6405.76</v>
      </c>
      <c r="M189" s="2">
        <v>10060.700000000001</v>
      </c>
      <c r="N189" s="2">
        <v>7828</v>
      </c>
    </row>
    <row r="190" spans="1:14" x14ac:dyDescent="0.2">
      <c r="A190" s="4" t="s">
        <v>328</v>
      </c>
      <c r="B190" s="2" t="s">
        <v>329</v>
      </c>
      <c r="C190" s="13">
        <v>14306</v>
      </c>
      <c r="D190" s="2">
        <v>200</v>
      </c>
      <c r="E190" s="2">
        <v>1016</v>
      </c>
      <c r="F190" s="2">
        <v>684</v>
      </c>
      <c r="G190" s="2">
        <v>0</v>
      </c>
      <c r="H190" s="2">
        <v>2384.3000000000002</v>
      </c>
      <c r="I190" s="2">
        <v>18590.3</v>
      </c>
      <c r="J190" s="2">
        <v>2255.13</v>
      </c>
      <c r="K190" s="2">
        <v>1645.16</v>
      </c>
      <c r="L190" s="2">
        <v>2871.5099999999984</v>
      </c>
      <c r="M190" s="2">
        <v>6771.7999999999984</v>
      </c>
      <c r="N190" s="2">
        <v>11818.5</v>
      </c>
    </row>
    <row r="191" spans="1:14" x14ac:dyDescent="0.2">
      <c r="A191" s="4" t="s">
        <v>330</v>
      </c>
      <c r="B191" s="2" t="s">
        <v>331</v>
      </c>
      <c r="C191" s="13">
        <v>14306</v>
      </c>
      <c r="D191" s="2">
        <v>0</v>
      </c>
      <c r="E191" s="2">
        <v>1016</v>
      </c>
      <c r="F191" s="2">
        <v>684</v>
      </c>
      <c r="G191" s="2">
        <v>0</v>
      </c>
      <c r="H191" s="2">
        <v>2384.3000000000002</v>
      </c>
      <c r="I191" s="2">
        <v>18390.3</v>
      </c>
      <c r="J191" s="2">
        <v>2211.85</v>
      </c>
      <c r="K191" s="2">
        <v>1645.16</v>
      </c>
      <c r="L191" s="2">
        <v>5461.7899999999991</v>
      </c>
      <c r="M191" s="2">
        <v>9318.7999999999993</v>
      </c>
      <c r="N191" s="2">
        <v>9071.5</v>
      </c>
    </row>
    <row r="192" spans="1:14" x14ac:dyDescent="0.2">
      <c r="A192" s="4" t="s">
        <v>332</v>
      </c>
      <c r="B192" s="2" t="s">
        <v>333</v>
      </c>
      <c r="C192" s="13">
        <v>13308</v>
      </c>
      <c r="D192" s="2">
        <v>0</v>
      </c>
      <c r="E192" s="2">
        <v>915</v>
      </c>
      <c r="F192" s="2">
        <v>616</v>
      </c>
      <c r="G192" s="2">
        <v>0</v>
      </c>
      <c r="H192" s="2">
        <v>2217.9499999999998</v>
      </c>
      <c r="I192" s="2">
        <v>17056.95</v>
      </c>
      <c r="J192" s="2">
        <v>1795.9299999999998</v>
      </c>
      <c r="K192" s="2">
        <v>1530.38</v>
      </c>
      <c r="L192" s="2">
        <v>6859.1400000000012</v>
      </c>
      <c r="M192" s="2">
        <v>10185.450000000001</v>
      </c>
      <c r="N192" s="2">
        <v>6871.5</v>
      </c>
    </row>
    <row r="193" spans="1:16" x14ac:dyDescent="0.2">
      <c r="A193" s="4" t="s">
        <v>334</v>
      </c>
      <c r="B193" s="2" t="s">
        <v>335</v>
      </c>
      <c r="C193" s="13">
        <v>15983</v>
      </c>
      <c r="D193" s="2">
        <v>0</v>
      </c>
      <c r="E193" s="2">
        <v>1093</v>
      </c>
      <c r="F193" s="2">
        <v>684</v>
      </c>
      <c r="G193" s="2">
        <v>0</v>
      </c>
      <c r="H193" s="2">
        <v>2663.8</v>
      </c>
      <c r="I193" s="2">
        <v>20423.8</v>
      </c>
      <c r="J193" s="2">
        <v>2653.13</v>
      </c>
      <c r="K193" s="2">
        <v>1838.02</v>
      </c>
      <c r="L193" s="2">
        <v>1657.1499999999996</v>
      </c>
      <c r="M193" s="2">
        <v>6148.2999999999993</v>
      </c>
      <c r="N193" s="2">
        <v>14275.5</v>
      </c>
    </row>
    <row r="194" spans="1:16" x14ac:dyDescent="0.2">
      <c r="A194" s="4" t="s">
        <v>336</v>
      </c>
      <c r="B194" s="2" t="s">
        <v>337</v>
      </c>
      <c r="C194" s="13">
        <v>13775</v>
      </c>
      <c r="D194" s="2">
        <v>0</v>
      </c>
      <c r="E194" s="2">
        <v>903</v>
      </c>
      <c r="F194" s="2">
        <v>549</v>
      </c>
      <c r="G194" s="2">
        <v>0</v>
      </c>
      <c r="H194" s="2">
        <v>2295.8000000000002</v>
      </c>
      <c r="I194" s="2">
        <v>17522.8</v>
      </c>
      <c r="J194" s="2">
        <v>2031.98</v>
      </c>
      <c r="K194" s="2">
        <v>1584.1</v>
      </c>
      <c r="L194" s="2">
        <v>7001.2199999999993</v>
      </c>
      <c r="M194" s="2">
        <v>10617.3</v>
      </c>
      <c r="N194" s="2">
        <v>6905.5</v>
      </c>
    </row>
    <row r="195" spans="1:16" x14ac:dyDescent="0.2">
      <c r="A195" s="4" t="s">
        <v>512</v>
      </c>
      <c r="B195" s="2" t="s">
        <v>513</v>
      </c>
      <c r="C195" s="13">
        <v>14306</v>
      </c>
      <c r="D195" s="2">
        <v>0</v>
      </c>
      <c r="E195" s="2">
        <v>1016</v>
      </c>
      <c r="F195" s="2">
        <v>684</v>
      </c>
      <c r="G195" s="2">
        <v>0</v>
      </c>
      <c r="H195" s="2">
        <v>2384.3000000000002</v>
      </c>
      <c r="I195" s="2">
        <v>18390.3</v>
      </c>
      <c r="J195" s="2">
        <v>2203.64</v>
      </c>
      <c r="K195" s="2">
        <v>1645.16</v>
      </c>
      <c r="L195" s="2">
        <v>3973</v>
      </c>
      <c r="M195" s="2">
        <v>7821.8</v>
      </c>
      <c r="N195" s="2">
        <v>10568.5</v>
      </c>
    </row>
    <row r="196" spans="1:16" x14ac:dyDescent="0.2">
      <c r="A196" s="4" t="s">
        <v>338</v>
      </c>
      <c r="B196" s="2" t="s">
        <v>339</v>
      </c>
      <c r="C196" s="13">
        <v>13775</v>
      </c>
      <c r="D196" s="2">
        <v>0</v>
      </c>
      <c r="E196" s="2">
        <v>903</v>
      </c>
      <c r="F196" s="2">
        <v>549</v>
      </c>
      <c r="G196" s="2">
        <v>0</v>
      </c>
      <c r="H196" s="2">
        <v>2295.8000000000002</v>
      </c>
      <c r="I196" s="2">
        <v>17522.8</v>
      </c>
      <c r="J196" s="2">
        <v>2033.48</v>
      </c>
      <c r="K196" s="2">
        <v>1584.1</v>
      </c>
      <c r="L196" s="2">
        <v>2502.2199999999993</v>
      </c>
      <c r="M196" s="2">
        <v>6119.7999999999993</v>
      </c>
      <c r="N196" s="2">
        <v>11403</v>
      </c>
    </row>
    <row r="197" spans="1:16" x14ac:dyDescent="0.2">
      <c r="A197" s="4" t="s">
        <v>340</v>
      </c>
      <c r="B197" s="2" t="s">
        <v>341</v>
      </c>
      <c r="C197" s="13">
        <v>13775</v>
      </c>
      <c r="D197" s="2">
        <v>200</v>
      </c>
      <c r="E197" s="2">
        <v>903</v>
      </c>
      <c r="F197" s="2">
        <v>549</v>
      </c>
      <c r="G197" s="2">
        <v>0</v>
      </c>
      <c r="H197" s="2">
        <v>2295.8000000000002</v>
      </c>
      <c r="I197" s="2">
        <v>17722.8</v>
      </c>
      <c r="J197" s="2">
        <v>2064.7600000000002</v>
      </c>
      <c r="K197" s="2">
        <v>1584.1</v>
      </c>
      <c r="L197" s="2">
        <v>3805.4399999999987</v>
      </c>
      <c r="M197" s="2">
        <v>7454.2999999999993</v>
      </c>
      <c r="N197" s="2">
        <v>10268.5</v>
      </c>
    </row>
    <row r="198" spans="1:16" x14ac:dyDescent="0.2">
      <c r="A198" s="4" t="s">
        <v>342</v>
      </c>
      <c r="B198" s="2" t="s">
        <v>343</v>
      </c>
      <c r="C198" s="13">
        <v>13775</v>
      </c>
      <c r="D198" s="2">
        <v>0</v>
      </c>
      <c r="E198" s="2">
        <v>903</v>
      </c>
      <c r="F198" s="2">
        <v>549</v>
      </c>
      <c r="G198" s="2">
        <v>0</v>
      </c>
      <c r="H198" s="2">
        <v>2295.8000000000002</v>
      </c>
      <c r="I198" s="2">
        <v>17522.8</v>
      </c>
      <c r="J198" s="2">
        <v>1935.4</v>
      </c>
      <c r="K198" s="2">
        <v>1584.1</v>
      </c>
      <c r="L198" s="2">
        <v>2335.2999999999993</v>
      </c>
      <c r="M198" s="2">
        <v>5854.7999999999993</v>
      </c>
      <c r="N198" s="2">
        <v>11668</v>
      </c>
    </row>
    <row r="199" spans="1:16" x14ac:dyDescent="0.2">
      <c r="A199" s="4" t="s">
        <v>344</v>
      </c>
      <c r="B199" s="2" t="s">
        <v>345</v>
      </c>
      <c r="C199" s="13">
        <v>13775</v>
      </c>
      <c r="D199" s="2">
        <v>0</v>
      </c>
      <c r="E199" s="2">
        <v>903</v>
      </c>
      <c r="F199" s="2">
        <v>549</v>
      </c>
      <c r="G199" s="2">
        <v>0</v>
      </c>
      <c r="H199" s="2">
        <v>2295.8000000000002</v>
      </c>
      <c r="I199" s="2">
        <v>17522.8</v>
      </c>
      <c r="J199" s="2">
        <v>2033.48</v>
      </c>
      <c r="K199" s="2">
        <v>1584.1</v>
      </c>
      <c r="L199" s="2">
        <v>138.21999999999935</v>
      </c>
      <c r="M199" s="2">
        <v>3755.7999999999993</v>
      </c>
      <c r="N199" s="2">
        <v>13767</v>
      </c>
    </row>
    <row r="200" spans="1:16" x14ac:dyDescent="0.2">
      <c r="A200" s="4" t="s">
        <v>346</v>
      </c>
      <c r="B200" s="2" t="s">
        <v>347</v>
      </c>
      <c r="C200" s="13">
        <v>13775</v>
      </c>
      <c r="D200" s="2">
        <v>0</v>
      </c>
      <c r="E200" s="2">
        <v>903</v>
      </c>
      <c r="F200" s="2">
        <v>549</v>
      </c>
      <c r="G200" s="2">
        <v>0</v>
      </c>
      <c r="H200" s="2">
        <v>2295.8000000000002</v>
      </c>
      <c r="I200" s="2">
        <v>17522.8</v>
      </c>
      <c r="J200" s="2">
        <v>2033.48</v>
      </c>
      <c r="K200" s="2">
        <v>1584.1</v>
      </c>
      <c r="L200" s="2">
        <v>2256.2199999999993</v>
      </c>
      <c r="M200" s="2">
        <v>5873.7999999999993</v>
      </c>
      <c r="N200" s="2">
        <v>11649</v>
      </c>
    </row>
    <row r="201" spans="1:16" x14ac:dyDescent="0.2">
      <c r="A201" s="4" t="s">
        <v>348</v>
      </c>
      <c r="B201" s="2" t="s">
        <v>349</v>
      </c>
      <c r="C201" s="13">
        <v>11929</v>
      </c>
      <c r="D201" s="2">
        <v>0</v>
      </c>
      <c r="E201" s="2">
        <v>737</v>
      </c>
      <c r="F201" s="2">
        <v>425</v>
      </c>
      <c r="G201" s="2">
        <v>0</v>
      </c>
      <c r="H201" s="2">
        <v>1988.15</v>
      </c>
      <c r="I201" s="2">
        <v>15079.15</v>
      </c>
      <c r="J201" s="2">
        <v>1484.4299999999998</v>
      </c>
      <c r="K201" s="2">
        <v>1371.82</v>
      </c>
      <c r="L201" s="2">
        <v>169.39999999999964</v>
      </c>
      <c r="M201" s="2">
        <v>3025.6499999999996</v>
      </c>
      <c r="N201" s="2">
        <v>12053.5</v>
      </c>
    </row>
    <row r="202" spans="1:16" x14ac:dyDescent="0.2">
      <c r="A202" s="4" t="s">
        <v>350</v>
      </c>
      <c r="B202" s="13" t="s">
        <v>351</v>
      </c>
      <c r="C202" s="2">
        <v>5964.45</v>
      </c>
      <c r="D202" s="2">
        <v>0</v>
      </c>
      <c r="E202" s="2">
        <v>368.5</v>
      </c>
      <c r="F202" s="2">
        <v>212.5</v>
      </c>
      <c r="G202" s="2">
        <v>0</v>
      </c>
      <c r="H202" s="2">
        <v>0</v>
      </c>
      <c r="I202" s="2">
        <v>6545.45</v>
      </c>
      <c r="J202" s="2">
        <v>688.98</v>
      </c>
      <c r="K202" s="2">
        <v>685.91</v>
      </c>
      <c r="L202" s="2">
        <v>5.9999999999490683E-2</v>
      </c>
      <c r="M202" s="2">
        <v>1374.9499999999994</v>
      </c>
      <c r="N202" s="2">
        <v>5170.5</v>
      </c>
    </row>
    <row r="203" spans="1:16" s="12" customFormat="1" x14ac:dyDescent="0.2">
      <c r="A203" s="11"/>
      <c r="C203" s="12" t="s">
        <v>39</v>
      </c>
      <c r="D203" s="12" t="s">
        <v>39</v>
      </c>
      <c r="E203" s="12" t="s">
        <v>39</v>
      </c>
      <c r="F203" s="12" t="s">
        <v>39</v>
      </c>
      <c r="G203" s="12" t="s">
        <v>39</v>
      </c>
      <c r="H203" s="12" t="s">
        <v>39</v>
      </c>
      <c r="I203" s="12" t="s">
        <v>39</v>
      </c>
      <c r="J203" s="12" t="s">
        <v>39</v>
      </c>
      <c r="K203" s="12" t="s">
        <v>39</v>
      </c>
      <c r="L203" s="12" t="s">
        <v>39</v>
      </c>
      <c r="M203" s="12" t="s">
        <v>39</v>
      </c>
      <c r="N203" s="12" t="s">
        <v>39</v>
      </c>
      <c r="O203" s="2"/>
      <c r="P203" s="2"/>
    </row>
    <row r="205" spans="1:16" x14ac:dyDescent="0.2">
      <c r="A205" s="10" t="s">
        <v>358</v>
      </c>
    </row>
    <row r="206" spans="1:16" x14ac:dyDescent="0.2">
      <c r="A206" s="4" t="s">
        <v>359</v>
      </c>
      <c r="B206" s="2" t="s">
        <v>360</v>
      </c>
      <c r="C206" s="13">
        <v>14306</v>
      </c>
      <c r="D206" s="2">
        <v>0</v>
      </c>
      <c r="E206" s="2">
        <v>1016</v>
      </c>
      <c r="F206" s="2">
        <v>684</v>
      </c>
      <c r="G206" s="2">
        <v>708.5</v>
      </c>
      <c r="H206" s="2">
        <v>2384.3000000000002</v>
      </c>
      <c r="I206" s="2">
        <v>19098.8</v>
      </c>
      <c r="J206" s="2">
        <v>2370.12</v>
      </c>
      <c r="K206" s="2">
        <v>1645.16</v>
      </c>
      <c r="L206" s="2">
        <v>7089.52</v>
      </c>
      <c r="M206" s="2">
        <v>11104.8</v>
      </c>
      <c r="N206" s="2">
        <v>7994</v>
      </c>
    </row>
    <row r="207" spans="1:16" x14ac:dyDescent="0.2">
      <c r="A207" s="4" t="s">
        <v>361</v>
      </c>
      <c r="B207" s="2" t="s">
        <v>362</v>
      </c>
      <c r="C207" s="13">
        <v>11929</v>
      </c>
      <c r="D207" s="2">
        <v>400</v>
      </c>
      <c r="E207" s="2">
        <v>737</v>
      </c>
      <c r="F207" s="2">
        <v>455</v>
      </c>
      <c r="G207" s="2">
        <v>566.79999999999995</v>
      </c>
      <c r="H207" s="2">
        <v>1988.15</v>
      </c>
      <c r="I207" s="2">
        <v>16075.949999999999</v>
      </c>
      <c r="J207" s="2">
        <v>1702.3000000000002</v>
      </c>
      <c r="K207" s="2">
        <v>1371.82</v>
      </c>
      <c r="L207" s="2">
        <v>6314.3299999999981</v>
      </c>
      <c r="M207" s="2">
        <v>9388.4499999999971</v>
      </c>
      <c r="N207" s="2">
        <v>6687.5</v>
      </c>
    </row>
    <row r="208" spans="1:16" x14ac:dyDescent="0.2">
      <c r="A208" s="4" t="s">
        <v>363</v>
      </c>
      <c r="B208" s="2" t="s">
        <v>364</v>
      </c>
      <c r="C208" s="13">
        <v>14306</v>
      </c>
      <c r="D208" s="2">
        <v>0</v>
      </c>
      <c r="E208" s="2">
        <v>1016</v>
      </c>
      <c r="F208" s="2">
        <v>684</v>
      </c>
      <c r="G208" s="2">
        <v>566.79999999999995</v>
      </c>
      <c r="H208" s="2">
        <v>2384.3000000000002</v>
      </c>
      <c r="I208" s="2">
        <v>18957.099999999999</v>
      </c>
      <c r="J208" s="2">
        <v>2339.8399999999997</v>
      </c>
      <c r="K208" s="2">
        <v>1645.16</v>
      </c>
      <c r="L208" s="2">
        <v>4143.0999999999985</v>
      </c>
      <c r="M208" s="2">
        <v>8128.0999999999985</v>
      </c>
      <c r="N208" s="2">
        <v>10829</v>
      </c>
    </row>
    <row r="209" spans="1:14" x14ac:dyDescent="0.2">
      <c r="A209" s="4" t="s">
        <v>365</v>
      </c>
      <c r="B209" s="2" t="s">
        <v>366</v>
      </c>
      <c r="C209" s="13">
        <v>11929</v>
      </c>
      <c r="D209" s="2">
        <v>0</v>
      </c>
      <c r="E209" s="2">
        <v>737</v>
      </c>
      <c r="F209" s="2">
        <v>455</v>
      </c>
      <c r="G209" s="2">
        <v>425.1</v>
      </c>
      <c r="H209" s="2">
        <v>1988.15</v>
      </c>
      <c r="I209" s="2">
        <v>15534.25</v>
      </c>
      <c r="J209" s="2">
        <v>1586.6</v>
      </c>
      <c r="K209" s="2">
        <v>1371.82</v>
      </c>
      <c r="L209" s="2">
        <v>119.32999999999993</v>
      </c>
      <c r="M209" s="2">
        <v>3077.75</v>
      </c>
      <c r="N209" s="2">
        <v>12456.5</v>
      </c>
    </row>
    <row r="210" spans="1:14" x14ac:dyDescent="0.2">
      <c r="A210" s="4" t="s">
        <v>367</v>
      </c>
      <c r="B210" s="2" t="s">
        <v>368</v>
      </c>
      <c r="C210" s="13">
        <v>14306</v>
      </c>
      <c r="D210" s="2">
        <v>0</v>
      </c>
      <c r="E210" s="2">
        <v>1016</v>
      </c>
      <c r="F210" s="2">
        <v>684</v>
      </c>
      <c r="G210" s="2">
        <v>425.1</v>
      </c>
      <c r="H210" s="2">
        <v>2384.3000000000002</v>
      </c>
      <c r="I210" s="2">
        <v>18815.399999999998</v>
      </c>
      <c r="J210" s="2">
        <v>2309.58</v>
      </c>
      <c r="K210" s="2">
        <v>1645.16</v>
      </c>
      <c r="L210" s="2">
        <v>5777.159999999998</v>
      </c>
      <c r="M210" s="2">
        <v>9731.8999999999978</v>
      </c>
      <c r="N210" s="2">
        <v>9083.5</v>
      </c>
    </row>
    <row r="211" spans="1:14" x14ac:dyDescent="0.2">
      <c r="A211" s="4" t="s">
        <v>369</v>
      </c>
      <c r="B211" s="2" t="s">
        <v>370</v>
      </c>
      <c r="C211" s="13">
        <v>11929</v>
      </c>
      <c r="D211" s="2">
        <v>0</v>
      </c>
      <c r="E211" s="2">
        <v>737</v>
      </c>
      <c r="F211" s="2">
        <v>455</v>
      </c>
      <c r="G211" s="2">
        <v>283.39999999999998</v>
      </c>
      <c r="H211" s="2">
        <v>1988.15</v>
      </c>
      <c r="I211" s="2">
        <v>15392.55</v>
      </c>
      <c r="J211" s="2">
        <v>1556.3400000000001</v>
      </c>
      <c r="K211" s="2">
        <v>1371.82</v>
      </c>
      <c r="L211" s="2">
        <v>9193.39</v>
      </c>
      <c r="M211" s="2">
        <v>12121.55</v>
      </c>
      <c r="N211" s="2">
        <v>3271</v>
      </c>
    </row>
    <row r="212" spans="1:14" x14ac:dyDescent="0.2">
      <c r="A212" s="4" t="s">
        <v>371</v>
      </c>
      <c r="B212" s="2" t="s">
        <v>372</v>
      </c>
      <c r="C212" s="13">
        <v>11929</v>
      </c>
      <c r="D212" s="2">
        <v>0</v>
      </c>
      <c r="E212" s="2">
        <v>737</v>
      </c>
      <c r="F212" s="2">
        <v>394.37</v>
      </c>
      <c r="G212" s="2">
        <v>283.39999999999998</v>
      </c>
      <c r="H212" s="2">
        <v>1988.15</v>
      </c>
      <c r="I212" s="2">
        <v>15331.92</v>
      </c>
      <c r="J212" s="2">
        <v>1206.96</v>
      </c>
      <c r="K212" s="2">
        <v>1371.82</v>
      </c>
      <c r="L212" s="2">
        <v>3181.6399999999994</v>
      </c>
      <c r="M212" s="2">
        <v>5760.4199999999992</v>
      </c>
      <c r="N212" s="2">
        <v>9571.5</v>
      </c>
    </row>
    <row r="213" spans="1:14" x14ac:dyDescent="0.2">
      <c r="A213" s="4" t="s">
        <v>373</v>
      </c>
      <c r="B213" s="2" t="s">
        <v>374</v>
      </c>
      <c r="C213" s="13">
        <v>14306</v>
      </c>
      <c r="D213" s="2">
        <v>0</v>
      </c>
      <c r="E213" s="2">
        <v>1016</v>
      </c>
      <c r="F213" s="2">
        <v>684</v>
      </c>
      <c r="G213" s="2">
        <v>283.39999999999998</v>
      </c>
      <c r="H213" s="2">
        <v>2384.3000000000002</v>
      </c>
      <c r="I213" s="2">
        <v>18673.7</v>
      </c>
      <c r="J213" s="2">
        <v>2279.2999999999997</v>
      </c>
      <c r="K213" s="2">
        <v>1645.16</v>
      </c>
      <c r="L213" s="2">
        <v>2580.2400000000016</v>
      </c>
      <c r="M213" s="2">
        <v>6504.7000000000016</v>
      </c>
      <c r="N213" s="2">
        <v>12169</v>
      </c>
    </row>
    <row r="214" spans="1:14" x14ac:dyDescent="0.2">
      <c r="A214" s="4" t="s">
        <v>375</v>
      </c>
      <c r="B214" s="2" t="s">
        <v>376</v>
      </c>
      <c r="C214" s="13">
        <v>14306</v>
      </c>
      <c r="D214" s="2">
        <v>0</v>
      </c>
      <c r="E214" s="2">
        <v>1016</v>
      </c>
      <c r="F214" s="2">
        <v>684</v>
      </c>
      <c r="G214" s="2">
        <v>283.39999999999998</v>
      </c>
      <c r="H214" s="2">
        <v>2384.3000000000002</v>
      </c>
      <c r="I214" s="2">
        <v>18673.7</v>
      </c>
      <c r="J214" s="2">
        <v>2279.2999999999997</v>
      </c>
      <c r="K214" s="2">
        <v>1645.16</v>
      </c>
      <c r="L214" s="2">
        <v>5187.2400000000016</v>
      </c>
      <c r="M214" s="2">
        <v>9111.7000000000007</v>
      </c>
      <c r="N214" s="2">
        <v>9562</v>
      </c>
    </row>
    <row r="215" spans="1:14" x14ac:dyDescent="0.2">
      <c r="A215" s="4" t="s">
        <v>377</v>
      </c>
      <c r="B215" s="2" t="s">
        <v>378</v>
      </c>
      <c r="C215" s="13">
        <v>14306</v>
      </c>
      <c r="D215" s="2">
        <v>0</v>
      </c>
      <c r="E215" s="2">
        <v>1016</v>
      </c>
      <c r="F215" s="2">
        <v>684</v>
      </c>
      <c r="G215" s="2">
        <v>283.39999999999998</v>
      </c>
      <c r="H215" s="2">
        <v>2384.3000000000002</v>
      </c>
      <c r="I215" s="2">
        <v>18673.7</v>
      </c>
      <c r="J215" s="2">
        <v>2279.2999999999997</v>
      </c>
      <c r="K215" s="2">
        <v>1645.16</v>
      </c>
      <c r="L215" s="2">
        <v>3798.7400000000016</v>
      </c>
      <c r="M215" s="2">
        <v>7723.2000000000016</v>
      </c>
      <c r="N215" s="2">
        <v>10950.5</v>
      </c>
    </row>
    <row r="216" spans="1:14" x14ac:dyDescent="0.2">
      <c r="A216" s="4" t="s">
        <v>379</v>
      </c>
      <c r="B216" s="2" t="s">
        <v>380</v>
      </c>
      <c r="C216" s="13">
        <v>14306</v>
      </c>
      <c r="D216" s="2">
        <v>0</v>
      </c>
      <c r="E216" s="2">
        <v>1016</v>
      </c>
      <c r="F216" s="2">
        <v>684</v>
      </c>
      <c r="G216" s="2">
        <v>0</v>
      </c>
      <c r="H216" s="2">
        <v>2384.3000000000002</v>
      </c>
      <c r="I216" s="2">
        <v>18390.3</v>
      </c>
      <c r="J216" s="2">
        <v>2218.7800000000002</v>
      </c>
      <c r="K216" s="2">
        <v>1645.16</v>
      </c>
      <c r="L216" s="2">
        <v>3600.8599999999988</v>
      </c>
      <c r="M216" s="2">
        <v>7464.7999999999993</v>
      </c>
      <c r="N216" s="2">
        <v>10925.5</v>
      </c>
    </row>
    <row r="217" spans="1:14" x14ac:dyDescent="0.2">
      <c r="A217" s="4" t="s">
        <v>381</v>
      </c>
      <c r="B217" s="2" t="s">
        <v>382</v>
      </c>
      <c r="C217" s="13">
        <v>14306</v>
      </c>
      <c r="D217" s="2">
        <v>0</v>
      </c>
      <c r="E217" s="2">
        <v>1016</v>
      </c>
      <c r="F217" s="2">
        <v>684</v>
      </c>
      <c r="G217" s="2">
        <v>0</v>
      </c>
      <c r="H217" s="2">
        <v>2384.3000000000002</v>
      </c>
      <c r="I217" s="2">
        <v>18390.3</v>
      </c>
      <c r="J217" s="2">
        <v>2218.7800000000002</v>
      </c>
      <c r="K217" s="2">
        <v>1645.16</v>
      </c>
      <c r="L217" s="2">
        <v>143.35999999999876</v>
      </c>
      <c r="M217" s="2">
        <v>4007.2999999999993</v>
      </c>
      <c r="N217" s="2">
        <v>14383</v>
      </c>
    </row>
    <row r="218" spans="1:14" x14ac:dyDescent="0.2">
      <c r="A218" s="4" t="s">
        <v>383</v>
      </c>
      <c r="B218" s="2" t="s">
        <v>384</v>
      </c>
      <c r="C218" s="13">
        <v>14306</v>
      </c>
      <c r="D218" s="2">
        <v>0</v>
      </c>
      <c r="E218" s="2">
        <v>1016</v>
      </c>
      <c r="F218" s="2">
        <v>684</v>
      </c>
      <c r="G218" s="2">
        <v>0</v>
      </c>
      <c r="H218" s="2">
        <v>2384.3000000000002</v>
      </c>
      <c r="I218" s="2">
        <v>18390.3</v>
      </c>
      <c r="J218" s="2">
        <v>2218.7800000000002</v>
      </c>
      <c r="K218" s="2">
        <v>1645.16</v>
      </c>
      <c r="L218" s="2">
        <v>142.85999999999876</v>
      </c>
      <c r="M218" s="2">
        <v>4006.7999999999993</v>
      </c>
      <c r="N218" s="2">
        <v>14383.5</v>
      </c>
    </row>
    <row r="219" spans="1:14" x14ac:dyDescent="0.2">
      <c r="A219" s="4" t="s">
        <v>385</v>
      </c>
      <c r="B219" s="2" t="s">
        <v>386</v>
      </c>
      <c r="C219" s="13">
        <v>14306</v>
      </c>
      <c r="D219" s="2">
        <v>0</v>
      </c>
      <c r="E219" s="2">
        <v>1016</v>
      </c>
      <c r="F219" s="2">
        <v>684</v>
      </c>
      <c r="G219" s="2">
        <v>0</v>
      </c>
      <c r="H219" s="2">
        <v>2384.3000000000002</v>
      </c>
      <c r="I219" s="2">
        <v>18390.3</v>
      </c>
      <c r="J219" s="2">
        <v>2218.7800000000002</v>
      </c>
      <c r="K219" s="2">
        <v>1645.16</v>
      </c>
      <c r="L219" s="2">
        <v>1643.3599999999988</v>
      </c>
      <c r="M219" s="2">
        <v>5507.2999999999993</v>
      </c>
      <c r="N219" s="2">
        <v>12883</v>
      </c>
    </row>
    <row r="220" spans="1:14" x14ac:dyDescent="0.2">
      <c r="A220" s="4" t="s">
        <v>387</v>
      </c>
      <c r="B220" s="2" t="s">
        <v>388</v>
      </c>
      <c r="C220" s="13">
        <v>14306</v>
      </c>
      <c r="D220" s="2">
        <v>0</v>
      </c>
      <c r="E220" s="2">
        <v>1016</v>
      </c>
      <c r="F220" s="2">
        <v>684</v>
      </c>
      <c r="G220" s="2">
        <v>0</v>
      </c>
      <c r="H220" s="2">
        <v>2384.3000000000002</v>
      </c>
      <c r="I220" s="2">
        <v>18390.3</v>
      </c>
      <c r="J220" s="2">
        <v>2218.7800000000002</v>
      </c>
      <c r="K220" s="2">
        <v>1645.16</v>
      </c>
      <c r="L220" s="2">
        <v>5392.8599999999988</v>
      </c>
      <c r="M220" s="2">
        <v>9256.7999999999993</v>
      </c>
      <c r="N220" s="2">
        <v>9133.5</v>
      </c>
    </row>
    <row r="221" spans="1:14" x14ac:dyDescent="0.2">
      <c r="A221" s="4" t="s">
        <v>389</v>
      </c>
      <c r="B221" s="2" t="s">
        <v>390</v>
      </c>
      <c r="C221" s="13">
        <v>14306</v>
      </c>
      <c r="D221" s="2">
        <v>0</v>
      </c>
      <c r="E221" s="2">
        <v>1016</v>
      </c>
      <c r="F221" s="2">
        <v>684</v>
      </c>
      <c r="G221" s="2">
        <v>0</v>
      </c>
      <c r="H221" s="2">
        <v>2384.3000000000002</v>
      </c>
      <c r="I221" s="2">
        <v>18390.3</v>
      </c>
      <c r="J221" s="2">
        <v>2218.7800000000002</v>
      </c>
      <c r="K221" s="2">
        <v>1645.16</v>
      </c>
      <c r="L221" s="2">
        <v>0.35999999999876309</v>
      </c>
      <c r="M221" s="2">
        <v>3864.2999999999993</v>
      </c>
      <c r="N221" s="2">
        <v>14526</v>
      </c>
    </row>
    <row r="222" spans="1:14" x14ac:dyDescent="0.2">
      <c r="A222" s="4" t="s">
        <v>391</v>
      </c>
      <c r="B222" s="2" t="s">
        <v>392</v>
      </c>
      <c r="C222" s="13">
        <v>14306</v>
      </c>
      <c r="D222" s="2">
        <v>0</v>
      </c>
      <c r="E222" s="2">
        <v>1016</v>
      </c>
      <c r="F222" s="2">
        <v>684</v>
      </c>
      <c r="G222" s="2">
        <v>0</v>
      </c>
      <c r="H222" s="2">
        <v>2384.3000000000002</v>
      </c>
      <c r="I222" s="2">
        <v>18390.3</v>
      </c>
      <c r="J222" s="2">
        <v>2218.7800000000002</v>
      </c>
      <c r="K222" s="2">
        <v>1645.16</v>
      </c>
      <c r="L222" s="2">
        <v>0.35999999999876309</v>
      </c>
      <c r="M222" s="2">
        <v>3864.2999999999993</v>
      </c>
      <c r="N222" s="2">
        <v>14526</v>
      </c>
    </row>
    <row r="223" spans="1:14" x14ac:dyDescent="0.2">
      <c r="A223" s="4" t="s">
        <v>393</v>
      </c>
      <c r="B223" s="2" t="s">
        <v>394</v>
      </c>
      <c r="C223" s="13">
        <v>14306</v>
      </c>
      <c r="D223" s="2">
        <v>0</v>
      </c>
      <c r="E223" s="2">
        <v>1016</v>
      </c>
      <c r="F223" s="2">
        <v>684</v>
      </c>
      <c r="G223" s="2">
        <v>0</v>
      </c>
      <c r="H223" s="2">
        <v>2384.3000000000002</v>
      </c>
      <c r="I223" s="2">
        <v>18390.3</v>
      </c>
      <c r="J223" s="2">
        <v>2218.7800000000002</v>
      </c>
      <c r="K223" s="2">
        <v>1645.16</v>
      </c>
      <c r="L223" s="2">
        <v>-0.14000000000123691</v>
      </c>
      <c r="M223" s="2">
        <v>3863.7999999999993</v>
      </c>
      <c r="N223" s="2">
        <v>14526.5</v>
      </c>
    </row>
    <row r="224" spans="1:14" x14ac:dyDescent="0.2">
      <c r="A224" s="4" t="s">
        <v>395</v>
      </c>
      <c r="B224" s="2" t="s">
        <v>396</v>
      </c>
      <c r="C224" s="13">
        <v>14306</v>
      </c>
      <c r="D224" s="2">
        <v>0</v>
      </c>
      <c r="E224" s="2">
        <v>1016</v>
      </c>
      <c r="F224" s="2">
        <v>456</v>
      </c>
      <c r="G224" s="2">
        <v>0</v>
      </c>
      <c r="H224" s="2">
        <v>2384.3000000000002</v>
      </c>
      <c r="I224" s="2">
        <v>18162.3</v>
      </c>
      <c r="J224" s="2">
        <v>2170.08</v>
      </c>
      <c r="K224" s="2">
        <v>1645.16</v>
      </c>
      <c r="L224" s="2">
        <v>143.05999999999949</v>
      </c>
      <c r="M224" s="2">
        <v>3958.2999999999993</v>
      </c>
      <c r="N224" s="2">
        <v>14204</v>
      </c>
    </row>
    <row r="225" spans="1:16" x14ac:dyDescent="0.2">
      <c r="A225" s="4" t="s">
        <v>397</v>
      </c>
      <c r="B225" s="2" t="s">
        <v>398</v>
      </c>
      <c r="C225" s="13">
        <v>14306</v>
      </c>
      <c r="D225" s="2">
        <v>0</v>
      </c>
      <c r="E225" s="2">
        <v>1016</v>
      </c>
      <c r="F225" s="2">
        <v>45.6</v>
      </c>
      <c r="G225" s="2">
        <v>0</v>
      </c>
      <c r="H225" s="2">
        <v>2384.3000000000002</v>
      </c>
      <c r="I225" s="2">
        <v>17751.900000000001</v>
      </c>
      <c r="J225" s="2">
        <v>2082.42</v>
      </c>
      <c r="K225" s="2">
        <v>1645.16</v>
      </c>
      <c r="L225" s="2">
        <v>0.32000000000152795</v>
      </c>
      <c r="M225" s="2">
        <v>3727.9000000000015</v>
      </c>
      <c r="N225" s="2">
        <v>14024</v>
      </c>
    </row>
    <row r="226" spans="1:16" x14ac:dyDescent="0.2">
      <c r="A226" s="4" t="s">
        <v>399</v>
      </c>
      <c r="B226" s="2" t="s">
        <v>400</v>
      </c>
      <c r="C226" s="13">
        <v>14306</v>
      </c>
      <c r="D226" s="2">
        <v>0</v>
      </c>
      <c r="E226" s="2">
        <v>1016</v>
      </c>
      <c r="F226" s="2">
        <v>684</v>
      </c>
      <c r="G226" s="2">
        <v>0</v>
      </c>
      <c r="H226" s="2">
        <v>2384.3000000000002</v>
      </c>
      <c r="I226" s="2">
        <v>18390.3</v>
      </c>
      <c r="J226" s="2">
        <v>2218.7800000000002</v>
      </c>
      <c r="K226" s="2">
        <v>1645.16</v>
      </c>
      <c r="L226" s="2">
        <v>0.35999999999876309</v>
      </c>
      <c r="M226" s="2">
        <v>3864.2999999999993</v>
      </c>
      <c r="N226" s="2">
        <v>14526</v>
      </c>
    </row>
    <row r="227" spans="1:16" x14ac:dyDescent="0.2">
      <c r="A227" s="4" t="s">
        <v>401</v>
      </c>
      <c r="B227" s="2" t="s">
        <v>402</v>
      </c>
      <c r="C227" s="13">
        <v>14306</v>
      </c>
      <c r="D227" s="2">
        <v>0</v>
      </c>
      <c r="E227" s="2">
        <v>1016</v>
      </c>
      <c r="F227" s="2">
        <v>684</v>
      </c>
      <c r="G227" s="2">
        <v>0</v>
      </c>
      <c r="H227" s="2">
        <v>1084.3699999999999</v>
      </c>
      <c r="I227" s="2">
        <v>17090.37</v>
      </c>
      <c r="J227" s="2">
        <v>1996.64</v>
      </c>
      <c r="K227" s="2">
        <v>1645.16</v>
      </c>
      <c r="L227" s="2">
        <v>143.06999999999971</v>
      </c>
      <c r="M227" s="2">
        <v>3784.87</v>
      </c>
      <c r="N227" s="2">
        <v>13305.5</v>
      </c>
    </row>
    <row r="228" spans="1:16" x14ac:dyDescent="0.2">
      <c r="A228" s="4" t="s">
        <v>403</v>
      </c>
      <c r="B228" s="2" t="s">
        <v>404</v>
      </c>
      <c r="C228" s="2">
        <v>14306</v>
      </c>
      <c r="D228" s="2">
        <v>0</v>
      </c>
      <c r="E228" s="2">
        <v>915</v>
      </c>
      <c r="F228" s="2">
        <v>836</v>
      </c>
      <c r="G228" s="2">
        <v>0</v>
      </c>
      <c r="H228" s="2">
        <v>300.49</v>
      </c>
      <c r="I228" s="2">
        <v>16357.49</v>
      </c>
      <c r="J228" s="2">
        <v>2007.6</v>
      </c>
      <c r="K228" s="2">
        <v>1645.2</v>
      </c>
      <c r="L228" s="2">
        <v>0.18999999999869033</v>
      </c>
      <c r="M228" s="2">
        <v>3652.9899999999989</v>
      </c>
      <c r="N228" s="2">
        <v>12704.5</v>
      </c>
    </row>
    <row r="229" spans="1:16" x14ac:dyDescent="0.2">
      <c r="A229" s="4" t="s">
        <v>405</v>
      </c>
      <c r="B229" s="2" t="s">
        <v>406</v>
      </c>
      <c r="C229" s="2">
        <v>14306</v>
      </c>
      <c r="D229" s="2">
        <v>0</v>
      </c>
      <c r="E229" s="2">
        <v>915</v>
      </c>
      <c r="F229" s="2">
        <v>836</v>
      </c>
      <c r="G229" s="2">
        <v>0</v>
      </c>
      <c r="H229" s="2">
        <v>0</v>
      </c>
      <c r="I229" s="2">
        <v>16057</v>
      </c>
      <c r="J229" s="2">
        <v>2007.52</v>
      </c>
      <c r="K229" s="2">
        <v>1645.16</v>
      </c>
      <c r="L229" s="2">
        <v>0.31999999999970896</v>
      </c>
      <c r="M229" s="2">
        <v>3653</v>
      </c>
      <c r="N229" s="2">
        <v>12404</v>
      </c>
    </row>
    <row r="230" spans="1:16" x14ac:dyDescent="0.2">
      <c r="A230" s="4" t="s">
        <v>480</v>
      </c>
      <c r="B230" s="13" t="s">
        <v>520</v>
      </c>
      <c r="C230" s="2">
        <v>7152.9</v>
      </c>
      <c r="D230" s="2">
        <v>0</v>
      </c>
      <c r="E230" s="2">
        <v>457.5</v>
      </c>
      <c r="F230" s="2">
        <v>418</v>
      </c>
      <c r="G230" s="2">
        <v>0</v>
      </c>
      <c r="H230" s="2">
        <v>0</v>
      </c>
      <c r="I230" s="2">
        <v>8028.4</v>
      </c>
      <c r="J230" s="2">
        <v>1003.76</v>
      </c>
      <c r="K230" s="2">
        <v>822.58</v>
      </c>
      <c r="L230" s="2">
        <v>5.9999999999490683E-2</v>
      </c>
      <c r="M230" s="2">
        <v>1826.3999999999996</v>
      </c>
      <c r="N230" s="2">
        <v>6202</v>
      </c>
    </row>
    <row r="231" spans="1:16" s="12" customFormat="1" x14ac:dyDescent="0.2">
      <c r="A231" s="11"/>
      <c r="C231" s="12" t="s">
        <v>39</v>
      </c>
      <c r="D231" s="12" t="s">
        <v>39</v>
      </c>
      <c r="E231" s="12" t="s">
        <v>39</v>
      </c>
      <c r="F231" s="12" t="s">
        <v>39</v>
      </c>
      <c r="G231" s="12" t="s">
        <v>39</v>
      </c>
      <c r="H231" s="12" t="s">
        <v>39</v>
      </c>
      <c r="I231" s="12" t="s">
        <v>39</v>
      </c>
      <c r="J231" s="12" t="s">
        <v>39</v>
      </c>
      <c r="K231" s="12" t="s">
        <v>39</v>
      </c>
      <c r="L231" s="12" t="s">
        <v>39</v>
      </c>
      <c r="M231" s="12" t="s">
        <v>39</v>
      </c>
      <c r="N231" s="12" t="s">
        <v>39</v>
      </c>
      <c r="O231" s="2"/>
      <c r="P231" s="2"/>
    </row>
    <row r="233" spans="1:16" x14ac:dyDescent="0.2">
      <c r="A233" s="10" t="s">
        <v>407</v>
      </c>
    </row>
    <row r="234" spans="1:16" x14ac:dyDescent="0.2">
      <c r="A234" s="4" t="s">
        <v>514</v>
      </c>
      <c r="B234" s="2" t="s">
        <v>515</v>
      </c>
      <c r="C234" s="13">
        <v>11929</v>
      </c>
      <c r="D234" s="2">
        <v>200</v>
      </c>
      <c r="E234" s="2">
        <v>737</v>
      </c>
      <c r="F234" s="2">
        <v>455</v>
      </c>
      <c r="G234" s="2">
        <v>850.2</v>
      </c>
      <c r="H234" s="2">
        <v>1988.15</v>
      </c>
      <c r="I234" s="2">
        <v>16159.35</v>
      </c>
      <c r="J234" s="2">
        <v>1720.12</v>
      </c>
      <c r="K234" s="2">
        <v>1371.82</v>
      </c>
      <c r="L234" s="2">
        <v>119.40999999999985</v>
      </c>
      <c r="M234" s="2">
        <v>3211.3499999999995</v>
      </c>
      <c r="N234" s="2">
        <v>12948</v>
      </c>
    </row>
    <row r="235" spans="1:16" x14ac:dyDescent="0.2">
      <c r="A235" s="4" t="s">
        <v>408</v>
      </c>
      <c r="B235" s="2" t="s">
        <v>409</v>
      </c>
      <c r="C235" s="13">
        <v>14306</v>
      </c>
      <c r="D235" s="2">
        <v>0</v>
      </c>
      <c r="E235" s="2">
        <v>1016</v>
      </c>
      <c r="F235" s="2">
        <v>684</v>
      </c>
      <c r="G235" s="2">
        <v>708.5</v>
      </c>
      <c r="H235" s="2">
        <v>2384.3000000000002</v>
      </c>
      <c r="I235" s="2">
        <v>19098.8</v>
      </c>
      <c r="J235" s="2">
        <v>2370.12</v>
      </c>
      <c r="K235" s="2">
        <v>1645.16</v>
      </c>
      <c r="L235" s="2">
        <v>6971.52</v>
      </c>
      <c r="M235" s="2">
        <v>10986.8</v>
      </c>
      <c r="N235" s="2">
        <v>8112</v>
      </c>
    </row>
    <row r="236" spans="1:16" x14ac:dyDescent="0.2">
      <c r="A236" s="4" t="s">
        <v>410</v>
      </c>
      <c r="B236" s="2" t="s">
        <v>411</v>
      </c>
      <c r="C236" s="13">
        <v>11929</v>
      </c>
      <c r="D236" s="2">
        <v>400</v>
      </c>
      <c r="E236" s="2">
        <v>737</v>
      </c>
      <c r="F236" s="2">
        <v>455</v>
      </c>
      <c r="G236" s="2">
        <v>566.79999999999995</v>
      </c>
      <c r="H236" s="2">
        <v>1988.15</v>
      </c>
      <c r="I236" s="2">
        <v>16075.949999999999</v>
      </c>
      <c r="J236" s="2">
        <v>1107.4000000000001</v>
      </c>
      <c r="K236" s="2">
        <v>1371.82</v>
      </c>
      <c r="L236" s="2">
        <v>4095.7299999999996</v>
      </c>
      <c r="M236" s="2">
        <v>6574.95</v>
      </c>
      <c r="N236" s="2">
        <v>9501</v>
      </c>
    </row>
    <row r="237" spans="1:16" x14ac:dyDescent="0.2">
      <c r="A237" s="4" t="s">
        <v>412</v>
      </c>
      <c r="B237" s="2" t="s">
        <v>413</v>
      </c>
      <c r="C237" s="13">
        <v>14306</v>
      </c>
      <c r="D237" s="2">
        <v>0</v>
      </c>
      <c r="E237" s="2">
        <v>1016</v>
      </c>
      <c r="F237" s="2">
        <v>684</v>
      </c>
      <c r="G237" s="2">
        <v>566.79999999999995</v>
      </c>
      <c r="H237" s="2">
        <v>2384.3000000000002</v>
      </c>
      <c r="I237" s="2">
        <v>18957.099999999999</v>
      </c>
      <c r="J237" s="2">
        <v>2339.8399999999997</v>
      </c>
      <c r="K237" s="2">
        <v>1645.16</v>
      </c>
      <c r="L237" s="2">
        <v>5278.0999999999985</v>
      </c>
      <c r="M237" s="2">
        <v>9263.0999999999985</v>
      </c>
      <c r="N237" s="2">
        <v>9694</v>
      </c>
    </row>
    <row r="238" spans="1:16" x14ac:dyDescent="0.2">
      <c r="A238" s="4" t="s">
        <v>414</v>
      </c>
      <c r="B238" s="2" t="s">
        <v>415</v>
      </c>
      <c r="C238" s="13">
        <v>14306</v>
      </c>
      <c r="D238" s="2">
        <v>0</v>
      </c>
      <c r="E238" s="2">
        <v>1016</v>
      </c>
      <c r="F238" s="2">
        <v>456</v>
      </c>
      <c r="G238" s="2">
        <v>283.39999999999998</v>
      </c>
      <c r="H238" s="2">
        <v>2384.3000000000002</v>
      </c>
      <c r="I238" s="2">
        <v>18445.7</v>
      </c>
      <c r="J238" s="2">
        <v>1458.04</v>
      </c>
      <c r="K238" s="2">
        <v>1645.16</v>
      </c>
      <c r="L238" s="2">
        <v>4261</v>
      </c>
      <c r="M238" s="2">
        <v>7364.2</v>
      </c>
      <c r="N238" s="2">
        <v>11081.5</v>
      </c>
    </row>
    <row r="239" spans="1:16" x14ac:dyDescent="0.2">
      <c r="A239" s="4" t="s">
        <v>416</v>
      </c>
      <c r="B239" s="2" t="s">
        <v>417</v>
      </c>
      <c r="C239" s="13">
        <v>15255</v>
      </c>
      <c r="D239" s="2">
        <v>0</v>
      </c>
      <c r="E239" s="2">
        <v>1046</v>
      </c>
      <c r="F239" s="2">
        <v>886</v>
      </c>
      <c r="G239" s="2">
        <v>283.39999999999998</v>
      </c>
      <c r="H239" s="2">
        <v>2542.5</v>
      </c>
      <c r="I239" s="2">
        <v>20012.900000000001</v>
      </c>
      <c r="J239" s="2">
        <v>2565.42</v>
      </c>
      <c r="K239" s="2">
        <v>1754.32</v>
      </c>
      <c r="L239" s="2">
        <v>7053.6600000000017</v>
      </c>
      <c r="M239" s="2">
        <v>11373.400000000001</v>
      </c>
      <c r="N239" s="2">
        <v>8639.5</v>
      </c>
    </row>
    <row r="240" spans="1:16" x14ac:dyDescent="0.2">
      <c r="A240" s="4" t="s">
        <v>418</v>
      </c>
      <c r="B240" s="2" t="s">
        <v>419</v>
      </c>
      <c r="C240" s="13">
        <v>14306</v>
      </c>
      <c r="D240" s="2">
        <v>0</v>
      </c>
      <c r="E240" s="2">
        <v>1016</v>
      </c>
      <c r="F240" s="2">
        <v>684</v>
      </c>
      <c r="G240" s="2">
        <v>283.39999999999998</v>
      </c>
      <c r="H240" s="2">
        <v>2384.3000000000002</v>
      </c>
      <c r="I240" s="2">
        <v>18673.7</v>
      </c>
      <c r="J240" s="2">
        <v>2279.2999999999997</v>
      </c>
      <c r="K240" s="2">
        <v>1645.16</v>
      </c>
      <c r="L240" s="2">
        <v>3821.2400000000016</v>
      </c>
      <c r="M240" s="2">
        <v>7745.7000000000016</v>
      </c>
      <c r="N240" s="2">
        <v>10928</v>
      </c>
    </row>
    <row r="241" spans="1:14" x14ac:dyDescent="0.2">
      <c r="A241" s="4" t="s">
        <v>420</v>
      </c>
      <c r="B241" s="2" t="s">
        <v>421</v>
      </c>
      <c r="C241" s="13">
        <v>14306</v>
      </c>
      <c r="D241" s="2">
        <v>0</v>
      </c>
      <c r="E241" s="2">
        <v>1016</v>
      </c>
      <c r="F241" s="2">
        <v>684</v>
      </c>
      <c r="G241" s="2">
        <v>283.39999999999998</v>
      </c>
      <c r="H241" s="2">
        <v>2384.3000000000002</v>
      </c>
      <c r="I241" s="2">
        <v>18673.7</v>
      </c>
      <c r="J241" s="2">
        <v>2279.2999999999997</v>
      </c>
      <c r="K241" s="2">
        <v>1645.16</v>
      </c>
      <c r="L241" s="2">
        <v>143.2400000000016</v>
      </c>
      <c r="M241" s="2">
        <v>4067.7000000000016</v>
      </c>
      <c r="N241" s="2">
        <v>14606</v>
      </c>
    </row>
    <row r="242" spans="1:14" x14ac:dyDescent="0.2">
      <c r="A242" s="4" t="s">
        <v>422</v>
      </c>
      <c r="B242" s="2" t="s">
        <v>423</v>
      </c>
      <c r="C242" s="13">
        <v>14306</v>
      </c>
      <c r="D242" s="2">
        <v>0</v>
      </c>
      <c r="E242" s="2">
        <v>1016</v>
      </c>
      <c r="F242" s="2">
        <v>684</v>
      </c>
      <c r="G242" s="2">
        <v>283.39999999999998</v>
      </c>
      <c r="H242" s="2">
        <v>2384.3000000000002</v>
      </c>
      <c r="I242" s="2">
        <v>18673.7</v>
      </c>
      <c r="J242" s="2">
        <v>2279.2999999999997</v>
      </c>
      <c r="K242" s="2">
        <v>1645.16</v>
      </c>
      <c r="L242" s="2">
        <v>8054.7400000000016</v>
      </c>
      <c r="M242" s="2">
        <v>11979.2</v>
      </c>
      <c r="N242" s="2">
        <v>6694.5</v>
      </c>
    </row>
    <row r="243" spans="1:14" x14ac:dyDescent="0.2">
      <c r="A243" s="4" t="s">
        <v>424</v>
      </c>
      <c r="B243" s="2" t="s">
        <v>425</v>
      </c>
      <c r="C243" s="13">
        <v>13795</v>
      </c>
      <c r="D243" s="2">
        <v>0</v>
      </c>
      <c r="E243" s="2">
        <v>784</v>
      </c>
      <c r="F243" s="2">
        <v>499</v>
      </c>
      <c r="G243" s="2">
        <v>283.39999999999998</v>
      </c>
      <c r="H243" s="2">
        <v>1906.95</v>
      </c>
      <c r="I243" s="2">
        <v>17268.349999999999</v>
      </c>
      <c r="J243" s="2">
        <v>1463.9499999999998</v>
      </c>
      <c r="K243" s="2">
        <v>1315.8</v>
      </c>
      <c r="L243" s="2">
        <v>2353.5999999999985</v>
      </c>
      <c r="M243" s="2">
        <v>5133.3499999999985</v>
      </c>
      <c r="N243" s="2">
        <v>12135</v>
      </c>
    </row>
    <row r="244" spans="1:14" x14ac:dyDescent="0.2">
      <c r="A244" s="4" t="s">
        <v>426</v>
      </c>
      <c r="B244" s="2" t="s">
        <v>427</v>
      </c>
      <c r="C244" s="13">
        <v>14306</v>
      </c>
      <c r="D244" s="2">
        <v>0</v>
      </c>
      <c r="E244" s="2">
        <v>1016</v>
      </c>
      <c r="F244" s="2">
        <v>684</v>
      </c>
      <c r="G244" s="2">
        <v>283.39999999999998</v>
      </c>
      <c r="H244" s="2">
        <v>2384.3000000000002</v>
      </c>
      <c r="I244" s="2">
        <v>18673.7</v>
      </c>
      <c r="J244" s="2">
        <v>2279.2999999999997</v>
      </c>
      <c r="K244" s="2">
        <v>1645.16</v>
      </c>
      <c r="L244" s="2">
        <v>5109.2400000000016</v>
      </c>
      <c r="M244" s="2">
        <v>9033.7000000000007</v>
      </c>
      <c r="N244" s="2">
        <v>9640</v>
      </c>
    </row>
    <row r="245" spans="1:14" x14ac:dyDescent="0.2">
      <c r="A245" s="4" t="s">
        <v>428</v>
      </c>
      <c r="B245" s="2" t="s">
        <v>429</v>
      </c>
      <c r="C245" s="13">
        <v>14306</v>
      </c>
      <c r="D245" s="2">
        <v>0</v>
      </c>
      <c r="E245" s="2">
        <v>1016</v>
      </c>
      <c r="F245" s="2">
        <v>364.3</v>
      </c>
      <c r="G245" s="2">
        <v>283.39999999999998</v>
      </c>
      <c r="H245" s="2">
        <v>2384.3000000000002</v>
      </c>
      <c r="I245" s="2">
        <v>18354</v>
      </c>
      <c r="J245" s="2">
        <v>1250.7199999999998</v>
      </c>
      <c r="K245" s="2">
        <v>1645.16</v>
      </c>
      <c r="L245" s="2">
        <v>5790.119999999999</v>
      </c>
      <c r="M245" s="2">
        <v>8686</v>
      </c>
      <c r="N245" s="2">
        <v>9668</v>
      </c>
    </row>
    <row r="246" spans="1:14" x14ac:dyDescent="0.2">
      <c r="A246" s="4" t="s">
        <v>430</v>
      </c>
      <c r="B246" s="2" t="s">
        <v>431</v>
      </c>
      <c r="C246" s="13">
        <v>14306</v>
      </c>
      <c r="D246" s="2">
        <v>0</v>
      </c>
      <c r="E246" s="2">
        <v>1016</v>
      </c>
      <c r="F246" s="2">
        <v>684</v>
      </c>
      <c r="G246" s="2">
        <v>283.39999999999998</v>
      </c>
      <c r="H246" s="2">
        <v>2384.3000000000002</v>
      </c>
      <c r="I246" s="2">
        <v>18673.7</v>
      </c>
      <c r="J246" s="2">
        <v>2279.2999999999997</v>
      </c>
      <c r="K246" s="2">
        <v>1645.16</v>
      </c>
      <c r="L246" s="2">
        <v>6637.7400000000016</v>
      </c>
      <c r="M246" s="2">
        <v>10562.2</v>
      </c>
      <c r="N246" s="2">
        <v>8111.5</v>
      </c>
    </row>
    <row r="247" spans="1:14" x14ac:dyDescent="0.2">
      <c r="A247" s="4" t="s">
        <v>432</v>
      </c>
      <c r="B247" s="2" t="s">
        <v>433</v>
      </c>
      <c r="C247" s="13">
        <v>14937</v>
      </c>
      <c r="D247" s="2">
        <v>0</v>
      </c>
      <c r="E247" s="2">
        <v>788</v>
      </c>
      <c r="F247" s="2">
        <v>468</v>
      </c>
      <c r="G247" s="2">
        <v>283.39999999999998</v>
      </c>
      <c r="H247" s="2">
        <v>2489.4499999999998</v>
      </c>
      <c r="I247" s="2">
        <v>18965.850000000002</v>
      </c>
      <c r="J247" s="2">
        <v>2338.37</v>
      </c>
      <c r="K247" s="2">
        <v>1717.72</v>
      </c>
      <c r="L247" s="2">
        <v>2364.260000000002</v>
      </c>
      <c r="M247" s="2">
        <v>6420.3500000000022</v>
      </c>
      <c r="N247" s="2">
        <v>12545.5</v>
      </c>
    </row>
    <row r="248" spans="1:14" x14ac:dyDescent="0.2">
      <c r="A248" s="4" t="s">
        <v>21</v>
      </c>
      <c r="B248" s="2" t="s">
        <v>22</v>
      </c>
      <c r="C248" s="13">
        <v>14306</v>
      </c>
      <c r="D248" s="2">
        <v>0</v>
      </c>
      <c r="E248" s="2">
        <v>1016</v>
      </c>
      <c r="F248" s="2">
        <v>684</v>
      </c>
      <c r="G248" s="2">
        <v>283.39999999999998</v>
      </c>
      <c r="H248" s="2">
        <v>2384.3000000000002</v>
      </c>
      <c r="I248" s="2">
        <v>18673.7</v>
      </c>
      <c r="J248" s="2">
        <v>2279.2999999999997</v>
      </c>
      <c r="K248" s="2">
        <v>1645.16</v>
      </c>
      <c r="L248" s="2">
        <v>4785.2400000000016</v>
      </c>
      <c r="M248" s="2">
        <v>8709.7000000000007</v>
      </c>
      <c r="N248" s="2">
        <v>9964</v>
      </c>
    </row>
    <row r="249" spans="1:14" x14ac:dyDescent="0.2">
      <c r="A249" s="4" t="s">
        <v>434</v>
      </c>
      <c r="B249" s="2" t="s">
        <v>435</v>
      </c>
      <c r="C249" s="13">
        <v>14306</v>
      </c>
      <c r="D249" s="2">
        <v>0</v>
      </c>
      <c r="E249" s="2">
        <v>1016</v>
      </c>
      <c r="F249" s="2">
        <v>684</v>
      </c>
      <c r="G249" s="2">
        <v>283.39999999999998</v>
      </c>
      <c r="H249" s="2">
        <v>2384.3000000000002</v>
      </c>
      <c r="I249" s="2">
        <v>18673.7</v>
      </c>
      <c r="J249" s="2">
        <v>2279.2999999999997</v>
      </c>
      <c r="K249" s="2">
        <v>1645.16</v>
      </c>
      <c r="L249" s="2">
        <v>2356.2400000000016</v>
      </c>
      <c r="M249" s="2">
        <v>6280.7000000000016</v>
      </c>
      <c r="N249" s="2">
        <v>12393</v>
      </c>
    </row>
    <row r="250" spans="1:14" x14ac:dyDescent="0.2">
      <c r="A250" s="4" t="s">
        <v>436</v>
      </c>
      <c r="B250" s="2" t="s">
        <v>437</v>
      </c>
      <c r="C250" s="13">
        <v>14306</v>
      </c>
      <c r="D250" s="2">
        <v>0</v>
      </c>
      <c r="E250" s="2">
        <v>1016</v>
      </c>
      <c r="F250" s="2">
        <v>684</v>
      </c>
      <c r="G250" s="2">
        <v>0</v>
      </c>
      <c r="H250" s="2">
        <v>2384.3000000000002</v>
      </c>
      <c r="I250" s="2">
        <v>18390.3</v>
      </c>
      <c r="J250" s="2">
        <v>2218.7800000000002</v>
      </c>
      <c r="K250" s="2">
        <v>1645.16</v>
      </c>
      <c r="L250" s="2">
        <v>8711.3599999999988</v>
      </c>
      <c r="M250" s="2">
        <v>12575.3</v>
      </c>
      <c r="N250" s="2">
        <v>5815</v>
      </c>
    </row>
    <row r="251" spans="1:14" x14ac:dyDescent="0.2">
      <c r="A251" s="4" t="s">
        <v>438</v>
      </c>
      <c r="B251" s="2" t="s">
        <v>439</v>
      </c>
      <c r="C251" s="2">
        <v>15983</v>
      </c>
      <c r="D251" s="2">
        <v>0</v>
      </c>
      <c r="E251" s="2">
        <v>784</v>
      </c>
      <c r="F251" s="2">
        <v>499</v>
      </c>
      <c r="G251" s="2">
        <v>0</v>
      </c>
      <c r="H251" s="2">
        <v>2663.85</v>
      </c>
      <c r="I251" s="2">
        <v>19929.849999999999</v>
      </c>
      <c r="J251" s="2">
        <v>2547.7000000000003</v>
      </c>
      <c r="K251" s="2">
        <v>1838.06</v>
      </c>
      <c r="L251" s="2">
        <v>5470.0899999999983</v>
      </c>
      <c r="M251" s="2">
        <v>9855.8499999999985</v>
      </c>
      <c r="N251" s="2">
        <v>10074</v>
      </c>
    </row>
    <row r="252" spans="1:14" x14ac:dyDescent="0.2">
      <c r="A252" s="4" t="s">
        <v>440</v>
      </c>
      <c r="B252" s="2" t="s">
        <v>441</v>
      </c>
      <c r="C252" s="13">
        <v>14306</v>
      </c>
      <c r="D252" s="2">
        <v>0</v>
      </c>
      <c r="E252" s="2">
        <v>1016</v>
      </c>
      <c r="F252" s="2">
        <v>684</v>
      </c>
      <c r="G252" s="2">
        <v>0</v>
      </c>
      <c r="H252" s="2">
        <v>2384.3000000000002</v>
      </c>
      <c r="I252" s="2">
        <v>18390.3</v>
      </c>
      <c r="J252" s="2">
        <v>2218.7800000000002</v>
      </c>
      <c r="K252" s="2">
        <v>1645.16</v>
      </c>
      <c r="L252" s="2">
        <v>142.85999999999876</v>
      </c>
      <c r="M252" s="2">
        <v>4006.7999999999993</v>
      </c>
      <c r="N252" s="2">
        <v>14383.5</v>
      </c>
    </row>
    <row r="253" spans="1:14" x14ac:dyDescent="0.2">
      <c r="A253" s="4" t="s">
        <v>442</v>
      </c>
      <c r="B253" s="2" t="s">
        <v>443</v>
      </c>
      <c r="C253" s="13">
        <v>14306</v>
      </c>
      <c r="D253" s="2">
        <v>0</v>
      </c>
      <c r="E253" s="2">
        <v>1016</v>
      </c>
      <c r="F253" s="2">
        <v>684</v>
      </c>
      <c r="G253" s="2">
        <v>0</v>
      </c>
      <c r="H253" s="2">
        <v>2384.3000000000002</v>
      </c>
      <c r="I253" s="2">
        <v>18390.3</v>
      </c>
      <c r="J253" s="2">
        <v>2218.7800000000002</v>
      </c>
      <c r="K253" s="2">
        <v>1645.16</v>
      </c>
      <c r="L253" s="2">
        <v>143.35999999999876</v>
      </c>
      <c r="M253" s="2">
        <v>4007.2999999999993</v>
      </c>
      <c r="N253" s="2">
        <v>14383</v>
      </c>
    </row>
    <row r="254" spans="1:14" x14ac:dyDescent="0.2">
      <c r="A254" s="4" t="s">
        <v>444</v>
      </c>
      <c r="B254" s="2" t="s">
        <v>445</v>
      </c>
      <c r="C254" s="13">
        <v>14306</v>
      </c>
      <c r="D254" s="2">
        <v>0</v>
      </c>
      <c r="E254" s="2">
        <v>1016</v>
      </c>
      <c r="F254" s="2">
        <v>684</v>
      </c>
      <c r="G254" s="2">
        <v>0</v>
      </c>
      <c r="H254" s="2">
        <v>2384.3000000000002</v>
      </c>
      <c r="I254" s="2">
        <v>18390.3</v>
      </c>
      <c r="J254" s="2">
        <v>2218.7800000000002</v>
      </c>
      <c r="K254" s="2">
        <v>1645.16</v>
      </c>
      <c r="L254" s="2">
        <v>3427.3599999999988</v>
      </c>
      <c r="M254" s="2">
        <v>7291.2999999999993</v>
      </c>
      <c r="N254" s="2">
        <v>11099</v>
      </c>
    </row>
    <row r="255" spans="1:14" x14ac:dyDescent="0.2">
      <c r="A255" s="4" t="s">
        <v>516</v>
      </c>
      <c r="B255" s="2" t="s">
        <v>517</v>
      </c>
      <c r="C255" s="13">
        <v>14306</v>
      </c>
      <c r="D255" s="2">
        <v>0</v>
      </c>
      <c r="E255" s="2">
        <v>1016</v>
      </c>
      <c r="F255" s="2">
        <v>684</v>
      </c>
      <c r="G255" s="2">
        <v>0</v>
      </c>
      <c r="H255" s="2">
        <v>2384.3000000000002</v>
      </c>
      <c r="I255" s="2">
        <v>18390.3</v>
      </c>
      <c r="J255" s="2">
        <v>2116.92</v>
      </c>
      <c r="K255" s="2">
        <v>1645.16</v>
      </c>
      <c r="L255" s="2">
        <v>477.21999999999935</v>
      </c>
      <c r="M255" s="2">
        <v>4239.2999999999993</v>
      </c>
      <c r="N255" s="2">
        <v>14151</v>
      </c>
    </row>
    <row r="256" spans="1:14" x14ac:dyDescent="0.2">
      <c r="A256" s="4" t="s">
        <v>446</v>
      </c>
      <c r="B256" s="2" t="s">
        <v>447</v>
      </c>
      <c r="C256" s="13">
        <v>14306</v>
      </c>
      <c r="D256" s="2">
        <v>0</v>
      </c>
      <c r="E256" s="2">
        <v>1016</v>
      </c>
      <c r="F256" s="2">
        <v>684</v>
      </c>
      <c r="G256" s="2">
        <v>0</v>
      </c>
      <c r="H256" s="2">
        <v>2384.3000000000002</v>
      </c>
      <c r="I256" s="2">
        <v>18390.3</v>
      </c>
      <c r="J256" s="2">
        <v>2218.7800000000002</v>
      </c>
      <c r="K256" s="2">
        <v>1645.16</v>
      </c>
      <c r="L256" s="2">
        <v>2251.3599999999988</v>
      </c>
      <c r="M256" s="2">
        <v>6115.2999999999993</v>
      </c>
      <c r="N256" s="2">
        <v>12275</v>
      </c>
    </row>
    <row r="257" spans="1:14" x14ac:dyDescent="0.2">
      <c r="A257" s="4" t="s">
        <v>448</v>
      </c>
      <c r="B257" s="2" t="s">
        <v>449</v>
      </c>
      <c r="C257" s="13">
        <v>11929</v>
      </c>
      <c r="D257" s="2">
        <v>200</v>
      </c>
      <c r="E257" s="2">
        <v>737</v>
      </c>
      <c r="F257" s="2">
        <v>455</v>
      </c>
      <c r="G257" s="2">
        <v>0</v>
      </c>
      <c r="H257" s="2">
        <v>1988.15</v>
      </c>
      <c r="I257" s="2">
        <v>15309.15</v>
      </c>
      <c r="J257" s="2">
        <v>1539.9699999999998</v>
      </c>
      <c r="K257" s="2">
        <v>1371.82</v>
      </c>
      <c r="L257" s="2">
        <v>119.36000000000058</v>
      </c>
      <c r="M257" s="2">
        <v>3031.1500000000005</v>
      </c>
      <c r="N257" s="2">
        <v>12278</v>
      </c>
    </row>
    <row r="258" spans="1:14" x14ac:dyDescent="0.2">
      <c r="A258" s="4" t="s">
        <v>450</v>
      </c>
      <c r="B258" s="2" t="s">
        <v>451</v>
      </c>
      <c r="C258" s="13">
        <v>14306</v>
      </c>
      <c r="D258" s="2">
        <v>0</v>
      </c>
      <c r="E258" s="2">
        <v>1016</v>
      </c>
      <c r="F258" s="2">
        <v>684</v>
      </c>
      <c r="G258" s="2">
        <v>0</v>
      </c>
      <c r="H258" s="2">
        <v>2384.3000000000002</v>
      </c>
      <c r="I258" s="2">
        <v>18390.3</v>
      </c>
      <c r="J258" s="2">
        <v>2116.92</v>
      </c>
      <c r="K258" s="2">
        <v>1645.16</v>
      </c>
      <c r="L258" s="2">
        <v>619.71999999999935</v>
      </c>
      <c r="M258" s="2">
        <v>4381.7999999999993</v>
      </c>
      <c r="N258" s="2">
        <v>14008.5</v>
      </c>
    </row>
    <row r="259" spans="1:14" x14ac:dyDescent="0.2">
      <c r="A259" s="4" t="s">
        <v>452</v>
      </c>
      <c r="B259" s="2" t="s">
        <v>453</v>
      </c>
      <c r="C259" s="13">
        <v>14306</v>
      </c>
      <c r="D259" s="2">
        <v>0</v>
      </c>
      <c r="E259" s="2">
        <v>1016</v>
      </c>
      <c r="F259" s="2">
        <v>684</v>
      </c>
      <c r="G259" s="2">
        <v>0</v>
      </c>
      <c r="H259" s="2">
        <v>2384.3000000000002</v>
      </c>
      <c r="I259" s="2">
        <v>18390.3</v>
      </c>
      <c r="J259" s="2">
        <v>2218.7800000000002</v>
      </c>
      <c r="K259" s="2">
        <v>1645.16</v>
      </c>
      <c r="L259" s="2">
        <v>1686.3599999999988</v>
      </c>
      <c r="M259" s="2">
        <v>5550.2999999999993</v>
      </c>
      <c r="N259" s="2">
        <v>12840</v>
      </c>
    </row>
    <row r="260" spans="1:14" x14ac:dyDescent="0.2">
      <c r="A260" s="4" t="s">
        <v>454</v>
      </c>
      <c r="B260" s="2" t="s">
        <v>455</v>
      </c>
      <c r="C260" s="13">
        <v>14306</v>
      </c>
      <c r="D260" s="2">
        <v>0</v>
      </c>
      <c r="E260" s="2">
        <v>1016</v>
      </c>
      <c r="F260" s="2">
        <v>684</v>
      </c>
      <c r="G260" s="2">
        <v>0</v>
      </c>
      <c r="H260" s="2">
        <v>2384.3000000000002</v>
      </c>
      <c r="I260" s="2">
        <v>18390.3</v>
      </c>
      <c r="J260" s="2">
        <v>2218.7800000000002</v>
      </c>
      <c r="K260" s="2">
        <v>1645.16</v>
      </c>
      <c r="L260" s="2">
        <v>1951.8599999999988</v>
      </c>
      <c r="M260" s="2">
        <v>5815.7999999999993</v>
      </c>
      <c r="N260" s="2">
        <v>12574.5</v>
      </c>
    </row>
    <row r="261" spans="1:14" x14ac:dyDescent="0.2">
      <c r="A261" s="4" t="s">
        <v>456</v>
      </c>
      <c r="B261" s="2" t="s">
        <v>457</v>
      </c>
      <c r="C261" s="13">
        <v>14306</v>
      </c>
      <c r="D261" s="2">
        <v>0</v>
      </c>
      <c r="E261" s="2">
        <v>1016</v>
      </c>
      <c r="F261" s="2">
        <v>684</v>
      </c>
      <c r="G261" s="2">
        <v>0</v>
      </c>
      <c r="H261" s="2">
        <v>2384.3000000000002</v>
      </c>
      <c r="I261" s="2">
        <v>18390.3</v>
      </c>
      <c r="J261" s="2">
        <v>2218.7800000000002</v>
      </c>
      <c r="K261" s="2">
        <v>1645.16</v>
      </c>
      <c r="L261" s="2">
        <v>2095.3599999999988</v>
      </c>
      <c r="M261" s="2">
        <v>5959.2999999999993</v>
      </c>
      <c r="N261" s="2">
        <v>12431</v>
      </c>
    </row>
    <row r="262" spans="1:14" x14ac:dyDescent="0.2">
      <c r="A262" s="4" t="s">
        <v>458</v>
      </c>
      <c r="B262" s="2" t="s">
        <v>459</v>
      </c>
      <c r="C262" s="13">
        <v>14306</v>
      </c>
      <c r="D262" s="2">
        <v>0</v>
      </c>
      <c r="E262" s="2">
        <v>1016</v>
      </c>
      <c r="F262" s="2">
        <v>685.1</v>
      </c>
      <c r="G262" s="2">
        <v>0</v>
      </c>
      <c r="H262" s="2">
        <v>2384.3000000000002</v>
      </c>
      <c r="I262" s="2">
        <v>18391.400000000001</v>
      </c>
      <c r="J262" s="2">
        <v>2219.02</v>
      </c>
      <c r="K262" s="2">
        <v>1645.16</v>
      </c>
      <c r="L262" s="2">
        <v>0.22000000000116415</v>
      </c>
      <c r="M262" s="2">
        <v>3864.4000000000015</v>
      </c>
      <c r="N262" s="2">
        <v>14527</v>
      </c>
    </row>
    <row r="263" spans="1:14" x14ac:dyDescent="0.2">
      <c r="A263" s="4" t="s">
        <v>460</v>
      </c>
      <c r="B263" s="2" t="s">
        <v>461</v>
      </c>
      <c r="C263" s="13">
        <v>14306</v>
      </c>
      <c r="D263" s="2">
        <v>0</v>
      </c>
      <c r="E263" s="2">
        <v>1016</v>
      </c>
      <c r="F263" s="2">
        <v>685.1</v>
      </c>
      <c r="G263" s="2">
        <v>0</v>
      </c>
      <c r="H263" s="2">
        <v>2384.3000000000002</v>
      </c>
      <c r="I263" s="2">
        <v>18391.400000000001</v>
      </c>
      <c r="J263" s="2">
        <v>2219.02</v>
      </c>
      <c r="K263" s="2">
        <v>1645.16</v>
      </c>
      <c r="L263" s="2">
        <v>143.22000000000116</v>
      </c>
      <c r="M263" s="2">
        <v>4007.4000000000015</v>
      </c>
      <c r="N263" s="2">
        <v>14384</v>
      </c>
    </row>
    <row r="264" spans="1:14" x14ac:dyDescent="0.2">
      <c r="A264" s="4" t="s">
        <v>462</v>
      </c>
      <c r="B264" s="2" t="s">
        <v>463</v>
      </c>
      <c r="C264" s="13">
        <v>14306</v>
      </c>
      <c r="D264" s="2">
        <v>0</v>
      </c>
      <c r="E264" s="2">
        <v>1016</v>
      </c>
      <c r="F264" s="2">
        <v>638.4</v>
      </c>
      <c r="G264" s="2">
        <v>0</v>
      </c>
      <c r="H264" s="2">
        <v>2384.3000000000002</v>
      </c>
      <c r="I264" s="2">
        <v>18344.7</v>
      </c>
      <c r="J264" s="2">
        <v>2209.04</v>
      </c>
      <c r="K264" s="2">
        <v>1645.16</v>
      </c>
      <c r="L264" s="2">
        <v>2187</v>
      </c>
      <c r="M264" s="2">
        <v>6041.2</v>
      </c>
      <c r="N264" s="2">
        <v>12303.5</v>
      </c>
    </row>
    <row r="265" spans="1:14" x14ac:dyDescent="0.2">
      <c r="A265" s="4" t="s">
        <v>518</v>
      </c>
      <c r="B265" s="2" t="s">
        <v>519</v>
      </c>
      <c r="C265" s="13">
        <v>14306</v>
      </c>
      <c r="D265" s="2">
        <v>0</v>
      </c>
      <c r="E265" s="2">
        <v>1016</v>
      </c>
      <c r="F265" s="2">
        <v>638.4</v>
      </c>
      <c r="G265" s="2">
        <v>0</v>
      </c>
      <c r="H265" s="2">
        <v>1384.85</v>
      </c>
      <c r="I265" s="2">
        <v>17345.25</v>
      </c>
      <c r="J265" s="2">
        <v>1995.5600000000002</v>
      </c>
      <c r="K265" s="2">
        <v>1645.16</v>
      </c>
      <c r="L265" s="2">
        <v>2.9999999998835847E-2</v>
      </c>
      <c r="M265" s="2">
        <v>3640.7499999999991</v>
      </c>
      <c r="N265" s="2">
        <v>13704.5</v>
      </c>
    </row>
    <row r="266" spans="1:14" x14ac:dyDescent="0.2">
      <c r="A266" s="4" t="s">
        <v>464</v>
      </c>
      <c r="B266" s="2" t="s">
        <v>465</v>
      </c>
      <c r="C266" s="13">
        <v>14306</v>
      </c>
      <c r="D266" s="2">
        <v>0</v>
      </c>
      <c r="E266" s="2">
        <v>1016</v>
      </c>
      <c r="F266" s="2">
        <v>638.4</v>
      </c>
      <c r="G266" s="2">
        <v>0</v>
      </c>
      <c r="H266" s="2">
        <v>1384.85</v>
      </c>
      <c r="I266" s="2">
        <v>17345.25</v>
      </c>
      <c r="J266" s="2">
        <v>1995.5600000000002</v>
      </c>
      <c r="K266" s="2">
        <v>1645.16</v>
      </c>
      <c r="L266" s="2">
        <v>5925.0299999999988</v>
      </c>
      <c r="M266" s="2">
        <v>9565.75</v>
      </c>
      <c r="N266" s="2">
        <v>7779.5</v>
      </c>
    </row>
    <row r="267" spans="1:14" x14ac:dyDescent="0.2">
      <c r="A267" s="4" t="s">
        <v>466</v>
      </c>
      <c r="B267" s="2" t="s">
        <v>467</v>
      </c>
      <c r="C267" s="13">
        <v>14306</v>
      </c>
      <c r="D267" s="2">
        <v>0</v>
      </c>
      <c r="E267" s="2">
        <v>1016</v>
      </c>
      <c r="F267" s="2">
        <v>684</v>
      </c>
      <c r="G267" s="2">
        <v>0</v>
      </c>
      <c r="H267" s="2">
        <v>1384.85</v>
      </c>
      <c r="I267" s="2">
        <v>17390.849999999999</v>
      </c>
      <c r="J267" s="2">
        <v>2005.3000000000002</v>
      </c>
      <c r="K267" s="2">
        <v>1645.16</v>
      </c>
      <c r="L267" s="2">
        <v>2187.3899999999994</v>
      </c>
      <c r="M267" s="2">
        <v>5837.8499999999995</v>
      </c>
      <c r="N267" s="2">
        <v>11553</v>
      </c>
    </row>
    <row r="268" spans="1:14" x14ac:dyDescent="0.2">
      <c r="A268" s="4" t="s">
        <v>468</v>
      </c>
      <c r="B268" s="2" t="s">
        <v>469</v>
      </c>
      <c r="C268" s="13">
        <v>14306</v>
      </c>
      <c r="D268" s="2">
        <v>0</v>
      </c>
      <c r="E268" s="2">
        <v>1016</v>
      </c>
      <c r="F268" s="2">
        <v>684</v>
      </c>
      <c r="G268" s="2">
        <v>0</v>
      </c>
      <c r="H268" s="2">
        <v>1365.26</v>
      </c>
      <c r="I268" s="2">
        <v>17371.259999999998</v>
      </c>
      <c r="J268" s="2">
        <v>2001.1200000000001</v>
      </c>
      <c r="K268" s="2">
        <v>1645.16</v>
      </c>
      <c r="L268" s="2">
        <v>2044.4799999999977</v>
      </c>
      <c r="M268" s="2">
        <v>5690.7599999999984</v>
      </c>
      <c r="N268" s="2">
        <v>11680.5</v>
      </c>
    </row>
    <row r="269" spans="1:14" x14ac:dyDescent="0.2">
      <c r="A269" s="4" t="s">
        <v>470</v>
      </c>
      <c r="B269" s="2" t="s">
        <v>471</v>
      </c>
      <c r="C269" s="13">
        <v>14306</v>
      </c>
      <c r="D269" s="2">
        <v>0</v>
      </c>
      <c r="E269" s="2">
        <v>1016</v>
      </c>
      <c r="F269" s="2">
        <v>684</v>
      </c>
      <c r="G269" s="2">
        <v>0</v>
      </c>
      <c r="H269" s="2">
        <v>1182.3499999999999</v>
      </c>
      <c r="I269" s="2">
        <v>17188.349999999999</v>
      </c>
      <c r="J269" s="2">
        <v>1996.64</v>
      </c>
      <c r="K269" s="2">
        <v>1645.16</v>
      </c>
      <c r="L269" s="2">
        <v>0.5499999999992724</v>
      </c>
      <c r="M269" s="2">
        <v>3642.3499999999995</v>
      </c>
      <c r="N269" s="2">
        <v>13546</v>
      </c>
    </row>
    <row r="270" spans="1:14" x14ac:dyDescent="0.2">
      <c r="A270" s="4" t="s">
        <v>472</v>
      </c>
      <c r="B270" s="2" t="s">
        <v>473</v>
      </c>
      <c r="C270" s="13">
        <v>14306</v>
      </c>
      <c r="D270" s="2">
        <v>0</v>
      </c>
      <c r="E270" s="2">
        <v>1016</v>
      </c>
      <c r="F270" s="2">
        <v>684</v>
      </c>
      <c r="G270" s="2">
        <v>0</v>
      </c>
      <c r="H270" s="2">
        <v>1182.3499999999999</v>
      </c>
      <c r="I270" s="2">
        <v>17188.349999999999</v>
      </c>
      <c r="J270" s="2">
        <v>1996.64</v>
      </c>
      <c r="K270" s="2">
        <v>1645.16</v>
      </c>
      <c r="L270" s="2">
        <v>143.54999999999927</v>
      </c>
      <c r="M270" s="2">
        <v>3785.3499999999995</v>
      </c>
      <c r="N270" s="2">
        <v>13403</v>
      </c>
    </row>
    <row r="271" spans="1:14" x14ac:dyDescent="0.2">
      <c r="A271" s="4" t="s">
        <v>474</v>
      </c>
      <c r="B271" s="2" t="s">
        <v>475</v>
      </c>
      <c r="C271" s="2">
        <v>11929</v>
      </c>
      <c r="D271" s="2">
        <v>200</v>
      </c>
      <c r="E271" s="2">
        <v>737</v>
      </c>
      <c r="F271" s="2">
        <v>425</v>
      </c>
      <c r="G271" s="2">
        <v>0</v>
      </c>
      <c r="H271" s="2">
        <v>751.68</v>
      </c>
      <c r="I271" s="2">
        <v>14042.68</v>
      </c>
      <c r="J271" s="2">
        <v>1418.71</v>
      </c>
      <c r="K271" s="2">
        <v>1371.82</v>
      </c>
      <c r="L271" s="2">
        <v>0.15000000000145519</v>
      </c>
      <c r="M271" s="2">
        <v>2790.6800000000012</v>
      </c>
      <c r="N271" s="2">
        <v>11252</v>
      </c>
    </row>
    <row r="272" spans="1:14" x14ac:dyDescent="0.2">
      <c r="A272" s="4" t="s">
        <v>476</v>
      </c>
      <c r="B272" s="2" t="s">
        <v>477</v>
      </c>
      <c r="C272" s="2">
        <v>13775</v>
      </c>
      <c r="D272" s="2">
        <v>0</v>
      </c>
      <c r="E272" s="2">
        <v>815</v>
      </c>
      <c r="F272" s="2">
        <v>716</v>
      </c>
      <c r="G272" s="2">
        <v>0</v>
      </c>
      <c r="H272" s="2">
        <v>289.33999999999997</v>
      </c>
      <c r="I272" s="2">
        <v>15595.34</v>
      </c>
      <c r="J272" s="2">
        <v>1847.18</v>
      </c>
      <c r="K272" s="2">
        <v>1584.14</v>
      </c>
      <c r="L272" s="2">
        <v>-0.47999999999956344</v>
      </c>
      <c r="M272" s="2">
        <v>3430.8400000000006</v>
      </c>
      <c r="N272" s="2">
        <v>12164.5</v>
      </c>
    </row>
    <row r="273" spans="1:16" x14ac:dyDescent="0.2">
      <c r="A273" s="4" t="s">
        <v>478</v>
      </c>
      <c r="B273" s="2" t="s">
        <v>479</v>
      </c>
      <c r="C273" s="2">
        <v>14306</v>
      </c>
      <c r="D273" s="2">
        <v>0</v>
      </c>
      <c r="E273" s="2">
        <v>915</v>
      </c>
      <c r="F273" s="2">
        <v>836</v>
      </c>
      <c r="G273" s="2">
        <v>0</v>
      </c>
      <c r="H273" s="2">
        <v>300.49</v>
      </c>
      <c r="I273" s="2">
        <v>16357.49</v>
      </c>
      <c r="J273" s="2">
        <v>2007.6</v>
      </c>
      <c r="K273" s="2">
        <v>1645.2</v>
      </c>
      <c r="L273" s="2">
        <v>0.18999999999869033</v>
      </c>
      <c r="M273" s="2">
        <v>3652.9899999999989</v>
      </c>
      <c r="N273" s="2">
        <v>12704.5</v>
      </c>
    </row>
    <row r="274" spans="1:16" s="12" customFormat="1" x14ac:dyDescent="0.2">
      <c r="A274" s="11"/>
      <c r="C274" s="12" t="s">
        <v>39</v>
      </c>
      <c r="D274" s="12" t="s">
        <v>39</v>
      </c>
      <c r="E274" s="12" t="s">
        <v>39</v>
      </c>
      <c r="F274" s="12" t="s">
        <v>39</v>
      </c>
      <c r="G274" s="12" t="s">
        <v>39</v>
      </c>
      <c r="H274" s="12" t="s">
        <v>39</v>
      </c>
      <c r="I274" s="12" t="s">
        <v>39</v>
      </c>
      <c r="J274" s="12" t="s">
        <v>39</v>
      </c>
      <c r="K274" s="12" t="s">
        <v>39</v>
      </c>
      <c r="L274" s="12" t="s">
        <v>39</v>
      </c>
      <c r="M274" s="12" t="s">
        <v>39</v>
      </c>
      <c r="N274" s="12" t="s">
        <v>39</v>
      </c>
      <c r="O274" s="2"/>
      <c r="P274" s="2"/>
    </row>
    <row r="276" spans="1:16" x14ac:dyDescent="0.2">
      <c r="A276" s="10" t="s">
        <v>490</v>
      </c>
    </row>
    <row r="277" spans="1:16" x14ac:dyDescent="0.2">
      <c r="A277" s="4" t="s">
        <v>491</v>
      </c>
      <c r="B277" s="2" t="s">
        <v>492</v>
      </c>
      <c r="C277" s="2">
        <v>29714</v>
      </c>
      <c r="D277" s="2">
        <v>0</v>
      </c>
      <c r="E277" s="2">
        <v>1074.48</v>
      </c>
      <c r="F277" s="2">
        <v>723.8</v>
      </c>
      <c r="G277" s="2">
        <v>0</v>
      </c>
      <c r="H277" s="2">
        <v>4952.3</v>
      </c>
      <c r="I277" s="2">
        <v>36464.58</v>
      </c>
      <c r="J277" s="2">
        <v>6262.76</v>
      </c>
      <c r="K277" s="2">
        <v>3417.08</v>
      </c>
      <c r="L277" s="2">
        <v>0.24</v>
      </c>
      <c r="M277" s="2">
        <v>9680.08</v>
      </c>
      <c r="N277" s="2">
        <v>26784.5</v>
      </c>
    </row>
    <row r="278" spans="1:16" s="12" customFormat="1" x14ac:dyDescent="0.2">
      <c r="A278" s="11"/>
      <c r="C278" s="12" t="s">
        <v>39</v>
      </c>
      <c r="D278" s="12" t="s">
        <v>39</v>
      </c>
      <c r="E278" s="12" t="s">
        <v>39</v>
      </c>
      <c r="F278" s="12" t="s">
        <v>39</v>
      </c>
      <c r="G278" s="12" t="s">
        <v>39</v>
      </c>
      <c r="H278" s="12" t="s">
        <v>39</v>
      </c>
      <c r="I278" s="12" t="s">
        <v>39</v>
      </c>
      <c r="J278" s="12" t="s">
        <v>39</v>
      </c>
      <c r="K278" s="12" t="s">
        <v>39</v>
      </c>
      <c r="L278" s="12" t="s">
        <v>39</v>
      </c>
      <c r="M278" s="12" t="s">
        <v>39</v>
      </c>
      <c r="N278" s="12" t="s">
        <v>39</v>
      </c>
    </row>
    <row r="280" spans="1:16" s="12" customFormat="1" x14ac:dyDescent="0.2">
      <c r="A280" s="14"/>
      <c r="C280" s="12" t="s">
        <v>493</v>
      </c>
      <c r="D280" s="12" t="s">
        <v>493</v>
      </c>
      <c r="E280" s="12" t="s">
        <v>493</v>
      </c>
      <c r="F280" s="12" t="s">
        <v>493</v>
      </c>
      <c r="G280" s="12" t="s">
        <v>493</v>
      </c>
      <c r="H280" s="12" t="s">
        <v>493</v>
      </c>
      <c r="I280" s="12" t="s">
        <v>493</v>
      </c>
      <c r="J280" s="12" t="s">
        <v>493</v>
      </c>
      <c r="K280" s="12" t="s">
        <v>493</v>
      </c>
      <c r="L280" s="12" t="s">
        <v>493</v>
      </c>
      <c r="M280" s="12" t="s">
        <v>493</v>
      </c>
      <c r="N280" s="12" t="s">
        <v>493</v>
      </c>
    </row>
    <row r="282" spans="1:16" x14ac:dyDescent="0.2">
      <c r="C282" s="2" t="s">
        <v>0</v>
      </c>
      <c r="D282" s="2" t="s">
        <v>0</v>
      </c>
      <c r="E282" s="2" t="s">
        <v>0</v>
      </c>
      <c r="F282" s="2" t="s">
        <v>0</v>
      </c>
      <c r="G282" s="2" t="s">
        <v>0</v>
      </c>
      <c r="H282" s="2" t="s">
        <v>0</v>
      </c>
      <c r="I282" s="2" t="s">
        <v>0</v>
      </c>
      <c r="J282" s="2" t="s">
        <v>0</v>
      </c>
      <c r="K282" s="2" t="s">
        <v>0</v>
      </c>
      <c r="L282" s="2" t="s">
        <v>0</v>
      </c>
      <c r="M282" s="2" t="s">
        <v>0</v>
      </c>
      <c r="N282" s="2" t="s">
        <v>0</v>
      </c>
    </row>
    <row r="283" spans="1:16" x14ac:dyDescent="0.2">
      <c r="A283" s="4" t="s">
        <v>0</v>
      </c>
      <c r="B283" s="2" t="s">
        <v>0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</sheetData>
  <mergeCells count="4">
    <mergeCell ref="B1:C1"/>
    <mergeCell ref="B2:H2"/>
    <mergeCell ref="B3:H3"/>
    <mergeCell ref="B4:H4"/>
  </mergeCells>
  <conditionalFormatting sqref="A1:B2 A10:B17 A23:B27 A30:B53 A58:B66 A72:B76 A81:B90 A94:B116 A120:B140 A145:B150 A154:B155 A159:B201 A206:B228 A234:B274 A277:B277 C17 C116 C183 D61:H62 A18:H19 D11:H17 A67:H67 A77:G77 A141:G141 A202:G202 D160:G201 A229:G230 D1:J1 D10:J10 D72:G76 D120:G140 C159:J159 D206:G228 D277:G277 A275:J276 I11:J19 D23:J23 D30:J43 D81:J90 D94:G116 D145:J150 D154:J155 I160:J202 C274:J274 A4:B4 A3 A20:J22 A28:J29 A54:J56 A69:J71 A78:J80 A91:J93 A117:J119 A142:J144 A151:J153 A156:J158 A203:J205 A231:J233 C27:J27 D24:G26 I24:J26 D45:J48 D44:G44 I44:J44 D51:J51 D49:G50 I49:J50 D52:G53 I52:J53 A57:G57 I57:J68 D58:G60 D65:H65 D63:G64 D66:G66 A68:G68 I72:J77 I94:J116 I120:J141 I206:J230 D234:G273 I234:J273 I277:J277 A278:J1048576 I2:J4 A5:J9 K1:XFD1048576">
    <cfRule type="cellIs" dxfId="56" priority="17" operator="lessThan">
      <formula>0</formula>
    </cfRule>
  </conditionalFormatting>
  <conditionalFormatting sqref="C90">
    <cfRule type="cellIs" dxfId="55" priority="16" operator="lessThan">
      <formula>0</formula>
    </cfRule>
  </conditionalFormatting>
  <conditionalFormatting sqref="H24:H26">
    <cfRule type="cellIs" dxfId="54" priority="15" operator="lessThan">
      <formula>0</formula>
    </cfRule>
  </conditionalFormatting>
  <conditionalFormatting sqref="H277">
    <cfRule type="cellIs" dxfId="53" priority="1" operator="lessThan">
      <formula>0</formula>
    </cfRule>
  </conditionalFormatting>
  <conditionalFormatting sqref="H44">
    <cfRule type="cellIs" dxfId="52" priority="14" operator="lessThan">
      <formula>0</formula>
    </cfRule>
  </conditionalFormatting>
  <conditionalFormatting sqref="H49:H50">
    <cfRule type="cellIs" dxfId="51" priority="13" operator="lessThan">
      <formula>0</formula>
    </cfRule>
  </conditionalFormatting>
  <conditionalFormatting sqref="H52:H53">
    <cfRule type="cellIs" dxfId="50" priority="12" operator="lessThan">
      <formula>0</formula>
    </cfRule>
  </conditionalFormatting>
  <conditionalFormatting sqref="H57:H60">
    <cfRule type="cellIs" dxfId="49" priority="11" operator="lessThan">
      <formula>0</formula>
    </cfRule>
  </conditionalFormatting>
  <conditionalFormatting sqref="H63:H64">
    <cfRule type="cellIs" dxfId="48" priority="10" operator="lessThan">
      <formula>0</formula>
    </cfRule>
  </conditionalFormatting>
  <conditionalFormatting sqref="H66">
    <cfRule type="cellIs" dxfId="47" priority="9" operator="lessThan">
      <formula>0</formula>
    </cfRule>
  </conditionalFormatting>
  <conditionalFormatting sqref="H68">
    <cfRule type="cellIs" dxfId="46" priority="8" operator="lessThan">
      <formula>0</formula>
    </cfRule>
  </conditionalFormatting>
  <conditionalFormatting sqref="H72:H77">
    <cfRule type="cellIs" dxfId="45" priority="7" operator="lessThan">
      <formula>0</formula>
    </cfRule>
  </conditionalFormatting>
  <conditionalFormatting sqref="H94:H116">
    <cfRule type="cellIs" dxfId="44" priority="6" operator="lessThan">
      <formula>0</formula>
    </cfRule>
  </conditionalFormatting>
  <conditionalFormatting sqref="H120:H141">
    <cfRule type="cellIs" dxfId="43" priority="5" operator="lessThan">
      <formula>0</formula>
    </cfRule>
  </conditionalFormatting>
  <conditionalFormatting sqref="H160:H202">
    <cfRule type="cellIs" dxfId="42" priority="4" operator="lessThan">
      <formula>0</formula>
    </cfRule>
  </conditionalFormatting>
  <conditionalFormatting sqref="H206:H230">
    <cfRule type="cellIs" dxfId="41" priority="3" operator="lessThan">
      <formula>0</formula>
    </cfRule>
  </conditionalFormatting>
  <conditionalFormatting sqref="H234:H273">
    <cfRule type="cellIs" dxfId="40" priority="2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4"/>
  <sheetViews>
    <sheetView workbookViewId="0"/>
  </sheetViews>
  <sheetFormatPr baseColWidth="10" defaultRowHeight="11.25" x14ac:dyDescent="0.2"/>
  <cols>
    <col min="1" max="1" width="11.42578125" style="4" customWidth="1"/>
    <col min="2" max="2" width="26.85546875" style="2" customWidth="1"/>
    <col min="3" max="14" width="15" style="2" bestFit="1" customWidth="1"/>
    <col min="15" max="16384" width="11.42578125" style="2"/>
  </cols>
  <sheetData>
    <row r="1" spans="1:14" ht="18" customHeight="1" x14ac:dyDescent="0.25">
      <c r="A1" s="1"/>
      <c r="B1" s="42" t="s">
        <v>0</v>
      </c>
      <c r="C1" s="37"/>
    </row>
    <row r="2" spans="1:14" ht="24.95" customHeight="1" x14ac:dyDescent="0.2">
      <c r="A2" s="3"/>
      <c r="B2" s="43" t="s">
        <v>1</v>
      </c>
      <c r="C2" s="43"/>
      <c r="D2" s="43"/>
      <c r="E2" s="43"/>
      <c r="F2" s="43"/>
      <c r="G2" s="43"/>
      <c r="H2" s="43"/>
    </row>
    <row r="3" spans="1:14" ht="15.75" x14ac:dyDescent="0.25">
      <c r="B3" s="44" t="s">
        <v>500</v>
      </c>
      <c r="C3" s="44"/>
      <c r="D3" s="44"/>
      <c r="E3" s="44"/>
      <c r="F3" s="44"/>
      <c r="G3" s="44"/>
      <c r="H3" s="44"/>
    </row>
    <row r="4" spans="1:14" ht="15" customHeight="1" x14ac:dyDescent="0.2">
      <c r="B4" s="45" t="s">
        <v>501</v>
      </c>
      <c r="C4" s="45"/>
      <c r="D4" s="45"/>
      <c r="E4" s="45"/>
      <c r="F4" s="45"/>
      <c r="G4" s="45"/>
      <c r="H4" s="45"/>
    </row>
    <row r="6" spans="1:14" s="9" customFormat="1" ht="23.25" thickBo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  <c r="I6" s="7" t="s">
        <v>12</v>
      </c>
      <c r="J6" s="6" t="s">
        <v>13</v>
      </c>
      <c r="K6" s="6" t="s">
        <v>14</v>
      </c>
      <c r="L6" s="7" t="s">
        <v>15</v>
      </c>
      <c r="M6" s="7" t="s">
        <v>16</v>
      </c>
      <c r="N6" s="8" t="s">
        <v>17</v>
      </c>
    </row>
    <row r="7" spans="1:14" ht="12" thickTop="1" x14ac:dyDescent="0.2"/>
    <row r="9" spans="1:14" x14ac:dyDescent="0.2">
      <c r="A9" s="10" t="s">
        <v>18</v>
      </c>
    </row>
    <row r="10" spans="1:14" x14ac:dyDescent="0.2">
      <c r="A10" s="4" t="s">
        <v>19</v>
      </c>
      <c r="B10" s="13" t="s">
        <v>20</v>
      </c>
      <c r="C10" s="2">
        <v>11988</v>
      </c>
      <c r="D10" s="2">
        <v>200</v>
      </c>
      <c r="E10" s="2">
        <v>820</v>
      </c>
      <c r="F10" s="2">
        <v>510</v>
      </c>
      <c r="G10" s="2">
        <v>283.39999999999998</v>
      </c>
      <c r="H10" s="2">
        <v>5993.75</v>
      </c>
      <c r="I10" s="2">
        <v>19795.150000000001</v>
      </c>
      <c r="J10" s="2">
        <v>2805.91</v>
      </c>
      <c r="K10" s="2">
        <v>1378.56</v>
      </c>
      <c r="L10" s="2">
        <v>0.68000000000211003</v>
      </c>
      <c r="M10" s="2">
        <v>4185.1500000000015</v>
      </c>
      <c r="N10" s="2">
        <v>15610</v>
      </c>
    </row>
    <row r="11" spans="1:14" x14ac:dyDescent="0.2">
      <c r="A11" s="4" t="s">
        <v>21</v>
      </c>
      <c r="B11" s="13" t="s">
        <v>22</v>
      </c>
      <c r="C11" s="2">
        <v>17718.060000000001</v>
      </c>
      <c r="D11" s="2">
        <v>0</v>
      </c>
      <c r="E11" s="2">
        <v>626.19000000000005</v>
      </c>
      <c r="F11" s="2">
        <v>482.8</v>
      </c>
      <c r="G11" s="2">
        <v>0</v>
      </c>
      <c r="H11" s="2">
        <v>19245</v>
      </c>
      <c r="I11" s="2">
        <v>38072.050000000003</v>
      </c>
      <c r="J11" s="2">
        <f>3193.41+3027.35</f>
        <v>6220.76</v>
      </c>
      <c r="K11" s="2">
        <v>1708.54</v>
      </c>
      <c r="L11" s="2">
        <v>70.75</v>
      </c>
      <c r="M11" s="2">
        <v>8000.05</v>
      </c>
      <c r="N11" s="2">
        <v>30072</v>
      </c>
    </row>
    <row r="12" spans="1:14" x14ac:dyDescent="0.2">
      <c r="A12" s="4" t="s">
        <v>23</v>
      </c>
      <c r="B12" s="13" t="s">
        <v>24</v>
      </c>
      <c r="C12" s="2">
        <v>12248</v>
      </c>
      <c r="D12" s="2">
        <v>200</v>
      </c>
      <c r="E12" s="2">
        <v>825</v>
      </c>
      <c r="F12" s="2">
        <v>517</v>
      </c>
      <c r="G12" s="2">
        <v>0</v>
      </c>
      <c r="H12" s="2">
        <v>6123.75</v>
      </c>
      <c r="I12" s="2">
        <v>19913.75</v>
      </c>
      <c r="J12" s="2">
        <v>2628.17</v>
      </c>
      <c r="K12" s="2">
        <v>1333.98</v>
      </c>
      <c r="L12" s="2">
        <v>1683.6000000000004</v>
      </c>
      <c r="M12" s="2">
        <v>5645.75</v>
      </c>
      <c r="N12" s="2">
        <v>14268</v>
      </c>
    </row>
    <row r="13" spans="1:14" x14ac:dyDescent="0.2">
      <c r="A13" s="4" t="s">
        <v>502</v>
      </c>
      <c r="B13" s="13" t="s">
        <v>503</v>
      </c>
      <c r="C13" s="2">
        <v>11988</v>
      </c>
      <c r="D13" s="2">
        <v>0</v>
      </c>
      <c r="E13" s="2">
        <v>820</v>
      </c>
      <c r="F13" s="2">
        <v>510</v>
      </c>
      <c r="G13" s="2">
        <v>0</v>
      </c>
      <c r="H13" s="2">
        <v>0</v>
      </c>
      <c r="I13" s="2">
        <v>13318</v>
      </c>
      <c r="J13" s="2">
        <v>1422.08</v>
      </c>
      <c r="K13" s="2">
        <v>1378.38</v>
      </c>
      <c r="L13" s="2">
        <v>1591.5400000000009</v>
      </c>
      <c r="M13" s="2">
        <v>4392.0000000000009</v>
      </c>
      <c r="N13" s="2">
        <v>8926</v>
      </c>
    </row>
    <row r="14" spans="1:14" x14ac:dyDescent="0.2">
      <c r="A14" s="4" t="s">
        <v>25</v>
      </c>
      <c r="B14" s="13" t="s">
        <v>26</v>
      </c>
      <c r="C14" s="2">
        <v>11988</v>
      </c>
      <c r="D14" s="2">
        <v>0</v>
      </c>
      <c r="E14" s="2">
        <v>820</v>
      </c>
      <c r="F14" s="2">
        <v>510</v>
      </c>
      <c r="G14" s="2">
        <v>0</v>
      </c>
      <c r="H14" s="2">
        <v>0</v>
      </c>
      <c r="I14" s="2">
        <v>13318</v>
      </c>
      <c r="J14" s="2">
        <v>1422.08</v>
      </c>
      <c r="K14" s="2">
        <v>1378.38</v>
      </c>
      <c r="L14" s="2">
        <v>2.5400000000008731</v>
      </c>
      <c r="M14" s="2">
        <v>2803.0000000000009</v>
      </c>
      <c r="N14" s="2">
        <v>10515</v>
      </c>
    </row>
    <row r="15" spans="1:14" x14ac:dyDescent="0.2">
      <c r="A15" s="4" t="s">
        <v>27</v>
      </c>
      <c r="B15" s="13" t="s">
        <v>28</v>
      </c>
      <c r="C15" s="2">
        <v>47094</v>
      </c>
      <c r="D15" s="2">
        <v>0</v>
      </c>
      <c r="E15" s="2">
        <v>1920</v>
      </c>
      <c r="F15" s="2">
        <v>1376</v>
      </c>
      <c r="G15" s="2">
        <v>0</v>
      </c>
      <c r="H15" s="2">
        <v>0</v>
      </c>
      <c r="I15" s="2">
        <v>50390</v>
      </c>
      <c r="J15" s="2">
        <v>10399.36</v>
      </c>
      <c r="K15" s="2">
        <v>5415.82</v>
      </c>
      <c r="L15" s="2">
        <v>15878.82</v>
      </c>
      <c r="M15" s="2">
        <v>31694</v>
      </c>
      <c r="N15" s="2">
        <v>18696</v>
      </c>
    </row>
    <row r="16" spans="1:14" x14ac:dyDescent="0.2">
      <c r="A16" s="4" t="s">
        <v>29</v>
      </c>
      <c r="B16" s="13" t="s">
        <v>30</v>
      </c>
      <c r="C16" s="2">
        <v>12847</v>
      </c>
      <c r="D16" s="2">
        <v>0</v>
      </c>
      <c r="E16" s="2">
        <v>802</v>
      </c>
      <c r="F16" s="2">
        <v>482</v>
      </c>
      <c r="G16" s="2">
        <v>0</v>
      </c>
      <c r="H16" s="2">
        <v>6423.5</v>
      </c>
      <c r="I16" s="2">
        <v>20554.5</v>
      </c>
      <c r="J16" s="2">
        <v>2966.67</v>
      </c>
      <c r="K16" s="2">
        <v>1477.42</v>
      </c>
      <c r="L16" s="2">
        <v>1265.4099999999999</v>
      </c>
      <c r="M16" s="2">
        <v>5709.5</v>
      </c>
      <c r="N16" s="2">
        <v>14845</v>
      </c>
    </row>
    <row r="17" spans="1:16" x14ac:dyDescent="0.2">
      <c r="A17" s="4" t="s">
        <v>504</v>
      </c>
      <c r="B17" s="13" t="s">
        <v>505</v>
      </c>
      <c r="C17" s="2">
        <v>11203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11203</v>
      </c>
      <c r="J17" s="2">
        <v>0</v>
      </c>
      <c r="K17" s="2">
        <v>0</v>
      </c>
      <c r="L17" s="2">
        <v>8574.5</v>
      </c>
      <c r="M17" s="2">
        <v>8574.5</v>
      </c>
      <c r="N17" s="2">
        <v>2628.5</v>
      </c>
    </row>
    <row r="18" spans="1:16" x14ac:dyDescent="0.2">
      <c r="A18" s="4" t="s">
        <v>31</v>
      </c>
      <c r="B18" s="13" t="s">
        <v>32</v>
      </c>
      <c r="C18" s="2">
        <v>20272</v>
      </c>
      <c r="D18" s="2">
        <v>0</v>
      </c>
      <c r="E18" s="2">
        <v>1206</v>
      </c>
      <c r="F18" s="2">
        <v>975</v>
      </c>
      <c r="G18" s="2">
        <v>0</v>
      </c>
      <c r="H18" s="2">
        <v>0</v>
      </c>
      <c r="I18" s="2">
        <v>22453</v>
      </c>
      <c r="J18" s="2">
        <v>3373.74</v>
      </c>
      <c r="K18" s="2">
        <v>2331.2600000000002</v>
      </c>
      <c r="L18" s="2">
        <v>0</v>
      </c>
      <c r="M18" s="2">
        <v>5705</v>
      </c>
      <c r="N18" s="2">
        <v>16748</v>
      </c>
    </row>
    <row r="19" spans="1:16" x14ac:dyDescent="0.2">
      <c r="A19" s="4" t="s">
        <v>33</v>
      </c>
      <c r="B19" s="13" t="s">
        <v>34</v>
      </c>
      <c r="C19" s="2">
        <v>12248</v>
      </c>
      <c r="D19" s="2">
        <v>200</v>
      </c>
      <c r="E19" s="2">
        <v>824</v>
      </c>
      <c r="F19" s="2">
        <v>682</v>
      </c>
      <c r="G19" s="2">
        <v>0</v>
      </c>
      <c r="H19" s="2">
        <v>0</v>
      </c>
      <c r="I19" s="2">
        <v>13954</v>
      </c>
      <c r="J19" s="2">
        <v>1558.32</v>
      </c>
      <c r="K19" s="2">
        <v>1408.5</v>
      </c>
      <c r="L19" s="2">
        <v>0.18000000000029104</v>
      </c>
      <c r="M19" s="2">
        <v>2967</v>
      </c>
      <c r="N19" s="2">
        <v>10987</v>
      </c>
    </row>
    <row r="20" spans="1:16" x14ac:dyDescent="0.2">
      <c r="A20" s="4" t="s">
        <v>35</v>
      </c>
      <c r="B20" s="13" t="s">
        <v>36</v>
      </c>
      <c r="C20" s="2">
        <v>39023</v>
      </c>
      <c r="D20" s="2">
        <v>0</v>
      </c>
      <c r="E20" s="2">
        <v>1808</v>
      </c>
      <c r="F20" s="2">
        <v>1299</v>
      </c>
      <c r="G20" s="2">
        <v>0</v>
      </c>
      <c r="H20" s="2">
        <v>0</v>
      </c>
      <c r="I20" s="2">
        <v>42130</v>
      </c>
      <c r="J20" s="2">
        <v>7921.3</v>
      </c>
      <c r="K20" s="2">
        <v>4487.62</v>
      </c>
      <c r="L20" s="2">
        <v>8.000000000174623E-2</v>
      </c>
      <c r="M20" s="2">
        <v>12409.000000000002</v>
      </c>
      <c r="N20" s="2">
        <v>29721</v>
      </c>
    </row>
    <row r="21" spans="1:16" s="12" customFormat="1" x14ac:dyDescent="0.2">
      <c r="A21" s="11"/>
      <c r="B21" s="16"/>
      <c r="C21" s="12" t="s">
        <v>39</v>
      </c>
      <c r="D21" s="12" t="s">
        <v>39</v>
      </c>
      <c r="E21" s="12" t="s">
        <v>39</v>
      </c>
      <c r="F21" s="12" t="s">
        <v>39</v>
      </c>
      <c r="G21" s="12" t="s">
        <v>39</v>
      </c>
      <c r="H21" s="12" t="s">
        <v>39</v>
      </c>
      <c r="I21" s="12" t="s">
        <v>39</v>
      </c>
      <c r="J21" s="12" t="s">
        <v>39</v>
      </c>
      <c r="K21" s="12" t="s">
        <v>39</v>
      </c>
      <c r="L21" s="12" t="s">
        <v>39</v>
      </c>
      <c r="M21" s="12" t="s">
        <v>39</v>
      </c>
      <c r="N21" s="12" t="s">
        <v>39</v>
      </c>
      <c r="O21" s="2"/>
      <c r="P21" s="2"/>
    </row>
    <row r="22" spans="1:16" x14ac:dyDescent="0.2">
      <c r="B22" s="13"/>
    </row>
    <row r="23" spans="1:16" x14ac:dyDescent="0.2">
      <c r="A23" s="10" t="s">
        <v>40</v>
      </c>
      <c r="B23" s="13"/>
    </row>
    <row r="24" spans="1:16" x14ac:dyDescent="0.2">
      <c r="A24" s="4" t="s">
        <v>41</v>
      </c>
      <c r="B24" s="13" t="s">
        <v>42</v>
      </c>
      <c r="C24" s="2">
        <v>10693</v>
      </c>
      <c r="D24" s="2">
        <v>200</v>
      </c>
      <c r="E24" s="2">
        <v>707</v>
      </c>
      <c r="F24" s="2">
        <v>484</v>
      </c>
      <c r="G24" s="2">
        <v>738.5</v>
      </c>
      <c r="H24" s="2">
        <v>5346.25</v>
      </c>
      <c r="I24" s="2">
        <v>18168.75</v>
      </c>
      <c r="J24" s="2">
        <v>2468.4699999999998</v>
      </c>
      <c r="K24" s="2">
        <v>1229.58</v>
      </c>
      <c r="L24" s="2">
        <v>107.70000000000073</v>
      </c>
      <c r="M24" s="2">
        <v>3805.7500000000005</v>
      </c>
      <c r="N24" s="2">
        <v>14363</v>
      </c>
    </row>
    <row r="25" spans="1:16" x14ac:dyDescent="0.2">
      <c r="A25" s="4" t="s">
        <v>43</v>
      </c>
      <c r="B25" s="13" t="s">
        <v>44</v>
      </c>
      <c r="C25" s="2">
        <v>11988</v>
      </c>
      <c r="D25" s="2">
        <v>200</v>
      </c>
      <c r="E25" s="2">
        <v>820</v>
      </c>
      <c r="F25" s="2">
        <v>510</v>
      </c>
      <c r="G25" s="2">
        <v>566.79999999999995</v>
      </c>
      <c r="H25" s="2">
        <v>9056.81</v>
      </c>
      <c r="I25" s="2">
        <v>23141.61</v>
      </c>
      <c r="J25" s="2">
        <v>3339.35</v>
      </c>
      <c r="K25" s="2">
        <v>1378.38</v>
      </c>
      <c r="L25" s="2">
        <v>121.88</v>
      </c>
      <c r="M25" s="2">
        <v>4839.6099999999997</v>
      </c>
      <c r="N25" s="2">
        <v>18302</v>
      </c>
    </row>
    <row r="26" spans="1:16" x14ac:dyDescent="0.2">
      <c r="A26" s="4" t="s">
        <v>45</v>
      </c>
      <c r="B26" s="13" t="s">
        <v>46</v>
      </c>
      <c r="C26" s="2">
        <v>9981</v>
      </c>
      <c r="D26" s="2">
        <v>400</v>
      </c>
      <c r="E26" s="2">
        <v>601</v>
      </c>
      <c r="F26" s="2">
        <v>361</v>
      </c>
      <c r="G26" s="2">
        <v>425.1</v>
      </c>
      <c r="H26" s="2">
        <v>4990.5</v>
      </c>
      <c r="I26" s="2">
        <v>16758.599999999999</v>
      </c>
      <c r="J26" s="2">
        <v>2090.7199999999998</v>
      </c>
      <c r="K26" s="2">
        <v>1094.28</v>
      </c>
      <c r="L26" s="2">
        <v>4427.0999999999985</v>
      </c>
      <c r="M26" s="2">
        <v>7612.0999999999985</v>
      </c>
      <c r="N26" s="2">
        <v>9146.5</v>
      </c>
    </row>
    <row r="27" spans="1:16" x14ac:dyDescent="0.2">
      <c r="A27" s="4" t="s">
        <v>47</v>
      </c>
      <c r="B27" s="13" t="s">
        <v>48</v>
      </c>
      <c r="C27" s="2">
        <v>10693</v>
      </c>
      <c r="D27" s="2">
        <v>400</v>
      </c>
      <c r="E27" s="2">
        <v>707.1</v>
      </c>
      <c r="F27" s="2">
        <v>484.2</v>
      </c>
      <c r="G27" s="2">
        <v>0</v>
      </c>
      <c r="H27" s="2">
        <v>4394.18</v>
      </c>
      <c r="I27" s="2">
        <v>16678.48</v>
      </c>
      <c r="J27" s="2">
        <v>2155.9699999999998</v>
      </c>
      <c r="K27" s="2">
        <v>1229.58</v>
      </c>
      <c r="L27" s="2">
        <v>7924.93</v>
      </c>
      <c r="M27" s="2">
        <v>11310.48</v>
      </c>
      <c r="N27" s="2">
        <v>5368</v>
      </c>
    </row>
    <row r="28" spans="1:16" s="12" customFormat="1" x14ac:dyDescent="0.2">
      <c r="A28" s="11"/>
      <c r="B28" s="16"/>
      <c r="C28" s="12" t="s">
        <v>39</v>
      </c>
      <c r="D28" s="12" t="s">
        <v>39</v>
      </c>
      <c r="E28" s="12" t="s">
        <v>39</v>
      </c>
      <c r="F28" s="12" t="s">
        <v>39</v>
      </c>
      <c r="G28" s="12" t="s">
        <v>39</v>
      </c>
      <c r="H28" s="12" t="s">
        <v>39</v>
      </c>
      <c r="I28" s="12" t="s">
        <v>39</v>
      </c>
      <c r="J28" s="12" t="s">
        <v>39</v>
      </c>
      <c r="K28" s="12" t="s">
        <v>39</v>
      </c>
      <c r="L28" s="12" t="s">
        <v>39</v>
      </c>
      <c r="M28" s="12" t="s">
        <v>39</v>
      </c>
      <c r="N28" s="12" t="s">
        <v>39</v>
      </c>
      <c r="O28" s="2"/>
      <c r="P28" s="2"/>
    </row>
    <row r="29" spans="1:16" x14ac:dyDescent="0.2">
      <c r="B29" s="13"/>
    </row>
    <row r="30" spans="1:16" x14ac:dyDescent="0.2">
      <c r="A30" s="10" t="s">
        <v>49</v>
      </c>
      <c r="B30" s="13"/>
    </row>
    <row r="31" spans="1:16" x14ac:dyDescent="0.2">
      <c r="A31" s="4" t="s">
        <v>50</v>
      </c>
      <c r="B31" s="13" t="s">
        <v>51</v>
      </c>
      <c r="C31" s="2">
        <v>8448</v>
      </c>
      <c r="D31" s="2">
        <v>0</v>
      </c>
      <c r="E31" s="2">
        <v>603</v>
      </c>
      <c r="F31" s="2">
        <v>378</v>
      </c>
      <c r="G31" s="2">
        <v>850.2</v>
      </c>
      <c r="H31" s="2">
        <v>4384</v>
      </c>
      <c r="I31" s="2">
        <v>14663.2</v>
      </c>
      <c r="J31" s="2">
        <v>1762.81</v>
      </c>
      <c r="K31" s="2">
        <v>989.74</v>
      </c>
      <c r="L31" s="2">
        <v>1.65</v>
      </c>
      <c r="M31" s="2">
        <v>2754.2000000000003</v>
      </c>
      <c r="N31" s="2">
        <v>11909</v>
      </c>
    </row>
    <row r="32" spans="1:16" x14ac:dyDescent="0.2">
      <c r="A32" s="4" t="s">
        <v>52</v>
      </c>
      <c r="B32" s="13" t="s">
        <v>53</v>
      </c>
      <c r="C32" s="2">
        <v>12865</v>
      </c>
      <c r="D32" s="2">
        <v>0</v>
      </c>
      <c r="E32" s="2">
        <v>774.5</v>
      </c>
      <c r="F32" s="2">
        <v>508</v>
      </c>
      <c r="G32" s="2">
        <v>708.5</v>
      </c>
      <c r="H32" s="2">
        <v>6133.05</v>
      </c>
      <c r="I32" s="2">
        <v>20989.05</v>
      </c>
      <c r="J32" s="2">
        <v>2933.14</v>
      </c>
      <c r="K32" s="2">
        <v>1410.6</v>
      </c>
      <c r="L32" s="2">
        <v>598.80999999999767</v>
      </c>
      <c r="M32" s="2">
        <v>4942.5499999999975</v>
      </c>
      <c r="N32" s="2">
        <v>16046.5</v>
      </c>
    </row>
    <row r="33" spans="1:14" x14ac:dyDescent="0.2">
      <c r="A33" s="4" t="s">
        <v>54</v>
      </c>
      <c r="B33" s="13" t="s">
        <v>55</v>
      </c>
      <c r="C33" s="2">
        <v>11645</v>
      </c>
      <c r="D33" s="2">
        <v>0</v>
      </c>
      <c r="E33" s="2">
        <v>801</v>
      </c>
      <c r="F33" s="2">
        <v>539</v>
      </c>
      <c r="G33" s="2">
        <v>850.2</v>
      </c>
      <c r="H33" s="2">
        <v>5822.25</v>
      </c>
      <c r="I33" s="2">
        <v>19657.45</v>
      </c>
      <c r="J33" s="2">
        <v>2772.97</v>
      </c>
      <c r="K33" s="2">
        <v>1339.12</v>
      </c>
      <c r="L33" s="2">
        <v>5953.8600000000006</v>
      </c>
      <c r="M33" s="2">
        <v>10065.950000000001</v>
      </c>
      <c r="N33" s="2">
        <v>9591.5</v>
      </c>
    </row>
    <row r="34" spans="1:14" x14ac:dyDescent="0.2">
      <c r="A34" s="4" t="s">
        <v>56</v>
      </c>
      <c r="B34" s="13" t="s">
        <v>57</v>
      </c>
      <c r="C34" s="2">
        <v>12847</v>
      </c>
      <c r="D34" s="2">
        <v>0</v>
      </c>
      <c r="E34" s="2">
        <v>815</v>
      </c>
      <c r="F34" s="2">
        <v>496</v>
      </c>
      <c r="G34" s="2">
        <v>850.2</v>
      </c>
      <c r="H34" s="2">
        <v>7815.2</v>
      </c>
      <c r="I34" s="2">
        <v>22823.4</v>
      </c>
      <c r="J34" s="2">
        <v>3311.31</v>
      </c>
      <c r="K34" s="2">
        <v>1477.4</v>
      </c>
      <c r="L34" s="2">
        <v>157.19</v>
      </c>
      <c r="M34" s="2">
        <v>4945.8999999999996</v>
      </c>
      <c r="N34" s="2">
        <v>17877.5</v>
      </c>
    </row>
    <row r="35" spans="1:14" x14ac:dyDescent="0.2">
      <c r="A35" s="4" t="s">
        <v>58</v>
      </c>
      <c r="B35" s="13" t="s">
        <v>59</v>
      </c>
      <c r="C35" s="2">
        <v>11645</v>
      </c>
      <c r="D35" s="2">
        <v>400</v>
      </c>
      <c r="E35" s="2">
        <v>801</v>
      </c>
      <c r="F35" s="2">
        <v>539</v>
      </c>
      <c r="G35" s="2">
        <v>708.5</v>
      </c>
      <c r="H35" s="2">
        <v>5822.25</v>
      </c>
      <c r="I35" s="2">
        <v>19915.75</v>
      </c>
      <c r="J35" s="2">
        <v>2831.69</v>
      </c>
      <c r="K35" s="2">
        <v>1339.12</v>
      </c>
      <c r="L35" s="2">
        <v>2116.9400000000005</v>
      </c>
      <c r="M35" s="2">
        <v>6287.75</v>
      </c>
      <c r="N35" s="2">
        <v>13628</v>
      </c>
    </row>
    <row r="36" spans="1:14" x14ac:dyDescent="0.2">
      <c r="A36" s="4" t="s">
        <v>60</v>
      </c>
      <c r="B36" s="13" t="s">
        <v>61</v>
      </c>
      <c r="C36" s="2">
        <v>12847</v>
      </c>
      <c r="D36" s="2">
        <v>200</v>
      </c>
      <c r="E36" s="2">
        <v>815</v>
      </c>
      <c r="F36" s="2">
        <v>496</v>
      </c>
      <c r="G36" s="2">
        <v>708.5</v>
      </c>
      <c r="H36" s="2">
        <v>6423.5</v>
      </c>
      <c r="I36" s="2">
        <v>21490</v>
      </c>
      <c r="J36" s="2">
        <v>3474.93</v>
      </c>
      <c r="K36" s="2">
        <v>1477.4</v>
      </c>
      <c r="L36" s="2">
        <v>3278.1699999999983</v>
      </c>
      <c r="M36" s="2">
        <v>8230.4999999999982</v>
      </c>
      <c r="N36" s="2">
        <v>13259.5</v>
      </c>
    </row>
    <row r="37" spans="1:14" x14ac:dyDescent="0.2">
      <c r="A37" s="4" t="s">
        <v>62</v>
      </c>
      <c r="B37" s="13" t="s">
        <v>63</v>
      </c>
      <c r="C37" s="2">
        <v>12847</v>
      </c>
      <c r="D37" s="2">
        <v>400</v>
      </c>
      <c r="E37" s="2">
        <v>815</v>
      </c>
      <c r="F37" s="2">
        <v>496</v>
      </c>
      <c r="G37" s="2">
        <v>708.5</v>
      </c>
      <c r="H37" s="2">
        <v>6423.5</v>
      </c>
      <c r="I37" s="2">
        <v>21690</v>
      </c>
      <c r="J37" s="2">
        <v>3622.69</v>
      </c>
      <c r="K37" s="2">
        <v>1477.4</v>
      </c>
      <c r="L37" s="2">
        <v>3661.91</v>
      </c>
      <c r="M37" s="2">
        <v>8762</v>
      </c>
      <c r="N37" s="2">
        <v>12928</v>
      </c>
    </row>
    <row r="38" spans="1:14" x14ac:dyDescent="0.2">
      <c r="A38" s="4" t="s">
        <v>64</v>
      </c>
      <c r="B38" s="13" t="s">
        <v>65</v>
      </c>
      <c r="C38" s="2">
        <v>11645</v>
      </c>
      <c r="D38" s="2">
        <v>400</v>
      </c>
      <c r="E38" s="2">
        <v>801</v>
      </c>
      <c r="F38" s="2">
        <v>539</v>
      </c>
      <c r="G38" s="2">
        <v>425.1</v>
      </c>
      <c r="H38" s="2">
        <v>5822.25</v>
      </c>
      <c r="I38" s="2">
        <v>19632.349999999999</v>
      </c>
      <c r="J38" s="2">
        <v>2830.38</v>
      </c>
      <c r="K38" s="2">
        <v>1339.12</v>
      </c>
      <c r="L38" s="2">
        <v>9045.3499999999985</v>
      </c>
      <c r="M38" s="2">
        <v>13214.849999999999</v>
      </c>
      <c r="N38" s="2">
        <v>6417.5</v>
      </c>
    </row>
    <row r="39" spans="1:14" x14ac:dyDescent="0.2">
      <c r="A39" s="4" t="s">
        <v>66</v>
      </c>
      <c r="B39" s="13" t="s">
        <v>67</v>
      </c>
      <c r="C39" s="2">
        <v>13308</v>
      </c>
      <c r="D39" s="2">
        <v>200</v>
      </c>
      <c r="E39" s="2">
        <v>915</v>
      </c>
      <c r="F39" s="2">
        <v>616</v>
      </c>
      <c r="G39" s="2">
        <v>425.1</v>
      </c>
      <c r="H39" s="2">
        <v>6654</v>
      </c>
      <c r="I39" s="2">
        <v>22118.1</v>
      </c>
      <c r="J39" s="2">
        <v>3326.95</v>
      </c>
      <c r="K39" s="2">
        <v>1530.38</v>
      </c>
      <c r="L39" s="2">
        <v>7321.7699999999968</v>
      </c>
      <c r="M39" s="2">
        <v>12179.099999999997</v>
      </c>
      <c r="N39" s="2">
        <v>9939</v>
      </c>
    </row>
    <row r="40" spans="1:14" x14ac:dyDescent="0.2">
      <c r="A40" s="4" t="s">
        <v>68</v>
      </c>
      <c r="B40" s="13" t="s">
        <v>69</v>
      </c>
      <c r="C40" s="2">
        <v>13308</v>
      </c>
      <c r="D40" s="2">
        <v>400</v>
      </c>
      <c r="E40" s="2">
        <v>915</v>
      </c>
      <c r="F40" s="2">
        <v>616</v>
      </c>
      <c r="G40" s="2">
        <v>283.39999999999998</v>
      </c>
      <c r="H40" s="2">
        <v>6654</v>
      </c>
      <c r="I40" s="2">
        <v>22176.400000000001</v>
      </c>
      <c r="J40" s="2">
        <v>3338.34</v>
      </c>
      <c r="K40" s="2">
        <v>1530.38</v>
      </c>
      <c r="L40" s="2">
        <v>6245.18</v>
      </c>
      <c r="M40" s="2">
        <v>11113.900000000001</v>
      </c>
      <c r="N40" s="2">
        <v>11062.5</v>
      </c>
    </row>
    <row r="41" spans="1:14" x14ac:dyDescent="0.2">
      <c r="A41" s="4" t="s">
        <v>70</v>
      </c>
      <c r="B41" s="13" t="s">
        <v>71</v>
      </c>
      <c r="C41" s="2">
        <v>11645</v>
      </c>
      <c r="D41" s="2">
        <v>200</v>
      </c>
      <c r="E41" s="2">
        <v>864</v>
      </c>
      <c r="F41" s="2">
        <v>426.8</v>
      </c>
      <c r="G41" s="2">
        <v>283.39999999999998</v>
      </c>
      <c r="H41" s="2">
        <v>5822.25</v>
      </c>
      <c r="I41" s="2">
        <v>19241.45</v>
      </c>
      <c r="J41" s="2">
        <v>2687.66</v>
      </c>
      <c r="K41" s="2">
        <v>1339.12</v>
      </c>
      <c r="L41" s="2">
        <v>5332.1700000000019</v>
      </c>
      <c r="M41" s="2">
        <v>9358.9500000000007</v>
      </c>
      <c r="N41" s="2">
        <v>9882.5</v>
      </c>
    </row>
    <row r="42" spans="1:14" x14ac:dyDescent="0.2">
      <c r="A42" s="4" t="s">
        <v>72</v>
      </c>
      <c r="B42" s="13" t="s">
        <v>73</v>
      </c>
      <c r="C42" s="2">
        <v>11645</v>
      </c>
      <c r="D42" s="2">
        <v>600</v>
      </c>
      <c r="E42" s="2">
        <v>801</v>
      </c>
      <c r="F42" s="2">
        <v>539</v>
      </c>
      <c r="G42" s="2">
        <v>283.39999999999998</v>
      </c>
      <c r="H42" s="2">
        <v>5822.25</v>
      </c>
      <c r="I42" s="2">
        <v>19690.650000000001</v>
      </c>
      <c r="J42" s="2">
        <v>2783.61</v>
      </c>
      <c r="K42" s="2">
        <v>1339.12</v>
      </c>
      <c r="L42" s="2">
        <v>5356.9200000000019</v>
      </c>
      <c r="M42" s="2">
        <v>9479.6500000000015</v>
      </c>
      <c r="N42" s="2">
        <v>10211</v>
      </c>
    </row>
    <row r="43" spans="1:14" x14ac:dyDescent="0.2">
      <c r="A43" s="4" t="s">
        <v>74</v>
      </c>
      <c r="B43" s="13" t="s">
        <v>75</v>
      </c>
      <c r="C43" s="2">
        <v>11645</v>
      </c>
      <c r="D43" s="2">
        <v>200</v>
      </c>
      <c r="E43" s="2">
        <v>801</v>
      </c>
      <c r="F43" s="2">
        <v>539</v>
      </c>
      <c r="G43" s="2">
        <v>283.39999999999998</v>
      </c>
      <c r="H43" s="2">
        <v>5822.25</v>
      </c>
      <c r="I43" s="2">
        <v>19290.650000000001</v>
      </c>
      <c r="J43" s="2">
        <v>2698.17</v>
      </c>
      <c r="K43" s="2">
        <v>1339.12</v>
      </c>
      <c r="L43" s="2">
        <v>4116.8600000000006</v>
      </c>
      <c r="M43" s="2">
        <v>8154.1500000000005</v>
      </c>
      <c r="N43" s="2">
        <v>11136.5</v>
      </c>
    </row>
    <row r="44" spans="1:14" x14ac:dyDescent="0.2">
      <c r="A44" s="4" t="s">
        <v>76</v>
      </c>
      <c r="B44" s="13" t="s">
        <v>77</v>
      </c>
      <c r="C44" s="2">
        <v>11645</v>
      </c>
      <c r="D44" s="2">
        <v>0</v>
      </c>
      <c r="E44" s="2">
        <v>801</v>
      </c>
      <c r="F44" s="2">
        <v>539</v>
      </c>
      <c r="G44" s="2">
        <v>283.39999999999998</v>
      </c>
      <c r="H44" s="2">
        <v>5822.25</v>
      </c>
      <c r="I44" s="2">
        <v>19090.650000000001</v>
      </c>
      <c r="J44" s="2">
        <v>2655.45</v>
      </c>
      <c r="K44" s="2">
        <v>1339.12</v>
      </c>
      <c r="L44" s="2">
        <v>6439.0800000000017</v>
      </c>
      <c r="M44" s="2">
        <v>10433.650000000001</v>
      </c>
      <c r="N44" s="2">
        <v>8657</v>
      </c>
    </row>
    <row r="45" spans="1:14" x14ac:dyDescent="0.2">
      <c r="A45" s="4" t="s">
        <v>78</v>
      </c>
      <c r="B45" s="13" t="s">
        <v>79</v>
      </c>
      <c r="C45" s="2">
        <v>8448</v>
      </c>
      <c r="D45" s="2">
        <v>0</v>
      </c>
      <c r="E45" s="2">
        <v>564</v>
      </c>
      <c r="F45" s="2">
        <v>352</v>
      </c>
      <c r="G45" s="2">
        <v>283.39999999999998</v>
      </c>
      <c r="H45" s="2">
        <v>4224</v>
      </c>
      <c r="I45" s="2">
        <v>13871.4</v>
      </c>
      <c r="J45" s="2">
        <v>1156.54</v>
      </c>
      <c r="K45" s="2">
        <v>901.38</v>
      </c>
      <c r="L45" s="2">
        <v>433.47999999999956</v>
      </c>
      <c r="M45" s="2">
        <v>2491.3999999999996</v>
      </c>
      <c r="N45" s="2">
        <v>11380</v>
      </c>
    </row>
    <row r="46" spans="1:14" x14ac:dyDescent="0.2">
      <c r="A46" s="4" t="s">
        <v>80</v>
      </c>
      <c r="B46" s="13" t="s">
        <v>81</v>
      </c>
      <c r="C46" s="2">
        <v>11645</v>
      </c>
      <c r="D46" s="2">
        <v>200</v>
      </c>
      <c r="E46" s="2">
        <v>821</v>
      </c>
      <c r="F46" s="2">
        <v>441.97</v>
      </c>
      <c r="G46" s="2">
        <v>283.39999999999998</v>
      </c>
      <c r="H46" s="2">
        <v>5822.25</v>
      </c>
      <c r="I46" s="2">
        <v>19213.620000000003</v>
      </c>
      <c r="J46" s="2">
        <v>2681.72</v>
      </c>
      <c r="K46" s="2">
        <v>1339.12</v>
      </c>
      <c r="L46" s="2">
        <v>3620.7800000000025</v>
      </c>
      <c r="M46" s="2">
        <v>7641.6200000000026</v>
      </c>
      <c r="N46" s="2">
        <v>11572</v>
      </c>
    </row>
    <row r="47" spans="1:14" x14ac:dyDescent="0.2">
      <c r="A47" s="4" t="s">
        <v>82</v>
      </c>
      <c r="B47" s="13" t="s">
        <v>83</v>
      </c>
      <c r="C47" s="2">
        <v>11645</v>
      </c>
      <c r="D47" s="2">
        <v>200</v>
      </c>
      <c r="E47" s="2">
        <v>801</v>
      </c>
      <c r="F47" s="2">
        <v>539</v>
      </c>
      <c r="G47" s="2">
        <v>0</v>
      </c>
      <c r="H47" s="2">
        <v>5822.25</v>
      </c>
      <c r="I47" s="2">
        <v>19007.25</v>
      </c>
      <c r="J47" s="2">
        <v>3049.05</v>
      </c>
      <c r="K47" s="2">
        <v>1339.12</v>
      </c>
      <c r="L47" s="2">
        <v>3477.58</v>
      </c>
      <c r="M47" s="2">
        <v>7865.75</v>
      </c>
      <c r="N47" s="2">
        <v>11141.5</v>
      </c>
    </row>
    <row r="48" spans="1:14" x14ac:dyDescent="0.2">
      <c r="A48" s="4" t="s">
        <v>84</v>
      </c>
      <c r="B48" s="13" t="s">
        <v>85</v>
      </c>
      <c r="C48" s="2">
        <v>11645</v>
      </c>
      <c r="D48" s="2">
        <v>200</v>
      </c>
      <c r="E48" s="2">
        <v>801</v>
      </c>
      <c r="F48" s="2">
        <v>539</v>
      </c>
      <c r="G48" s="2">
        <v>0</v>
      </c>
      <c r="H48" s="2">
        <v>5822.25</v>
      </c>
      <c r="I48" s="2">
        <v>19007.25</v>
      </c>
      <c r="J48" s="2">
        <v>2637.64</v>
      </c>
      <c r="K48" s="2">
        <v>1339.12</v>
      </c>
      <c r="L48" s="2">
        <v>3861.49</v>
      </c>
      <c r="M48" s="2">
        <v>7838.25</v>
      </c>
      <c r="N48" s="2">
        <v>11169</v>
      </c>
    </row>
    <row r="49" spans="1:16" x14ac:dyDescent="0.2">
      <c r="A49" s="4" t="s">
        <v>86</v>
      </c>
      <c r="B49" s="13" t="s">
        <v>87</v>
      </c>
      <c r="C49" s="2">
        <v>13806</v>
      </c>
      <c r="D49" s="2">
        <v>0</v>
      </c>
      <c r="E49" s="2">
        <v>926</v>
      </c>
      <c r="F49" s="2">
        <v>630</v>
      </c>
      <c r="G49" s="2">
        <v>0</v>
      </c>
      <c r="H49" s="2">
        <v>0</v>
      </c>
      <c r="I49" s="2">
        <v>15362</v>
      </c>
      <c r="J49" s="2">
        <v>1757.28</v>
      </c>
      <c r="K49" s="2">
        <v>1587.66</v>
      </c>
      <c r="L49" s="2">
        <v>3496.0599999999995</v>
      </c>
      <c r="M49" s="2">
        <v>6841</v>
      </c>
      <c r="N49" s="2">
        <v>8521</v>
      </c>
    </row>
    <row r="50" spans="1:16" x14ac:dyDescent="0.2">
      <c r="A50" s="4" t="s">
        <v>88</v>
      </c>
      <c r="B50" s="13" t="s">
        <v>89</v>
      </c>
      <c r="C50" s="2">
        <v>11645</v>
      </c>
      <c r="D50" s="2">
        <v>0</v>
      </c>
      <c r="E50" s="2">
        <v>801</v>
      </c>
      <c r="F50" s="2">
        <v>539</v>
      </c>
      <c r="G50" s="2">
        <v>0</v>
      </c>
      <c r="H50" s="2">
        <v>5822.25</v>
      </c>
      <c r="I50" s="2">
        <v>18807.25</v>
      </c>
      <c r="J50" s="2">
        <v>2598.7199999999998</v>
      </c>
      <c r="K50" s="2">
        <v>1339.12</v>
      </c>
      <c r="L50" s="2">
        <v>1606.9099999999999</v>
      </c>
      <c r="M50" s="2">
        <v>5544.75</v>
      </c>
      <c r="N50" s="2">
        <v>13262.5</v>
      </c>
    </row>
    <row r="51" spans="1:16" x14ac:dyDescent="0.2">
      <c r="A51" s="4" t="s">
        <v>90</v>
      </c>
      <c r="B51" s="13" t="s">
        <v>91</v>
      </c>
      <c r="C51" s="2">
        <v>11988</v>
      </c>
      <c r="D51" s="2">
        <v>200</v>
      </c>
      <c r="E51" s="2">
        <v>820</v>
      </c>
      <c r="F51" s="2">
        <v>510</v>
      </c>
      <c r="G51" s="2">
        <v>0</v>
      </c>
      <c r="H51" s="2">
        <v>0</v>
      </c>
      <c r="I51" s="2">
        <v>13518</v>
      </c>
      <c r="J51" s="2">
        <v>1465.12</v>
      </c>
      <c r="K51" s="2">
        <v>1378.56</v>
      </c>
      <c r="L51" s="2">
        <v>0.81999999999970896</v>
      </c>
      <c r="M51" s="2">
        <v>2844.4999999999995</v>
      </c>
      <c r="N51" s="2">
        <v>10673.5</v>
      </c>
    </row>
    <row r="52" spans="1:16" x14ac:dyDescent="0.2">
      <c r="A52" s="4" t="s">
        <v>92</v>
      </c>
      <c r="B52" s="13" t="s">
        <v>93</v>
      </c>
      <c r="C52" s="2">
        <v>13308</v>
      </c>
      <c r="D52" s="2">
        <v>400</v>
      </c>
      <c r="E52" s="2">
        <v>915</v>
      </c>
      <c r="F52" s="2">
        <v>616</v>
      </c>
      <c r="G52" s="2">
        <v>0</v>
      </c>
      <c r="H52" s="2">
        <v>6654</v>
      </c>
      <c r="I52" s="2">
        <v>21893</v>
      </c>
      <c r="J52" s="2">
        <v>3322.12</v>
      </c>
      <c r="K52" s="2">
        <v>1530.38</v>
      </c>
      <c r="L52" s="2">
        <v>1902.5</v>
      </c>
      <c r="M52" s="2">
        <v>6755</v>
      </c>
      <c r="N52" s="2">
        <v>15138</v>
      </c>
    </row>
    <row r="53" spans="1:16" x14ac:dyDescent="0.2">
      <c r="A53" s="4" t="s">
        <v>94</v>
      </c>
      <c r="B53" s="13" t="s">
        <v>95</v>
      </c>
      <c r="C53" s="2">
        <v>15983</v>
      </c>
      <c r="D53" s="2">
        <v>200</v>
      </c>
      <c r="E53" s="2">
        <v>1093</v>
      </c>
      <c r="F53" s="2">
        <v>679</v>
      </c>
      <c r="G53" s="2">
        <v>0</v>
      </c>
      <c r="H53" s="2">
        <v>0</v>
      </c>
      <c r="I53" s="2">
        <v>17955</v>
      </c>
      <c r="J53" s="2">
        <v>2412.94</v>
      </c>
      <c r="K53" s="2">
        <v>1838.02</v>
      </c>
      <c r="L53" s="2">
        <v>4.0000000000873115E-2</v>
      </c>
      <c r="M53" s="2">
        <v>4251.0000000000009</v>
      </c>
      <c r="N53" s="2">
        <v>13704</v>
      </c>
    </row>
    <row r="54" spans="1:16" x14ac:dyDescent="0.2">
      <c r="A54" s="4" t="s">
        <v>96</v>
      </c>
      <c r="B54" s="13" t="s">
        <v>97</v>
      </c>
      <c r="C54" s="2">
        <v>15983</v>
      </c>
      <c r="D54" s="2">
        <v>200</v>
      </c>
      <c r="E54" s="2">
        <v>1093</v>
      </c>
      <c r="F54" s="2">
        <v>679</v>
      </c>
      <c r="G54" s="2">
        <v>0</v>
      </c>
      <c r="H54" s="2">
        <v>0</v>
      </c>
      <c r="I54" s="2">
        <v>17955</v>
      </c>
      <c r="J54" s="2">
        <v>2412.94</v>
      </c>
      <c r="K54" s="2">
        <v>1838.02</v>
      </c>
      <c r="L54" s="2">
        <v>4.0000000000873115E-2</v>
      </c>
      <c r="M54" s="2">
        <v>4251.0000000000009</v>
      </c>
      <c r="N54" s="2">
        <v>13704</v>
      </c>
    </row>
    <row r="55" spans="1:16" x14ac:dyDescent="0.2">
      <c r="A55" s="4" t="s">
        <v>98</v>
      </c>
      <c r="B55" s="13" t="s">
        <v>99</v>
      </c>
      <c r="C55" s="2">
        <v>8448</v>
      </c>
      <c r="D55" s="2">
        <v>0</v>
      </c>
      <c r="E55" s="2">
        <v>564</v>
      </c>
      <c r="F55" s="2">
        <v>462</v>
      </c>
      <c r="G55" s="2">
        <v>0</v>
      </c>
      <c r="H55" s="2">
        <v>0</v>
      </c>
      <c r="I55" s="2">
        <v>9474</v>
      </c>
      <c r="J55" s="2">
        <v>760.4</v>
      </c>
      <c r="K55" s="2">
        <v>971.52</v>
      </c>
      <c r="L55" s="2">
        <v>7.999999999992724E-2</v>
      </c>
      <c r="M55" s="2">
        <v>1732</v>
      </c>
      <c r="N55" s="2">
        <v>7742</v>
      </c>
    </row>
    <row r="56" spans="1:16" s="12" customFormat="1" x14ac:dyDescent="0.2">
      <c r="A56" s="11"/>
      <c r="B56" s="16"/>
      <c r="C56" s="12" t="s">
        <v>39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39</v>
      </c>
      <c r="J56" s="12" t="s">
        <v>39</v>
      </c>
      <c r="K56" s="12" t="s">
        <v>39</v>
      </c>
      <c r="L56" s="12" t="s">
        <v>39</v>
      </c>
      <c r="M56" s="12" t="s">
        <v>39</v>
      </c>
      <c r="N56" s="12" t="s">
        <v>39</v>
      </c>
      <c r="O56" s="2"/>
      <c r="P56" s="2"/>
    </row>
    <row r="57" spans="1:16" x14ac:dyDescent="0.2">
      <c r="B57" s="13"/>
    </row>
    <row r="58" spans="1:16" x14ac:dyDescent="0.2">
      <c r="A58" s="10" t="s">
        <v>100</v>
      </c>
      <c r="B58" s="13"/>
    </row>
    <row r="59" spans="1:16" x14ac:dyDescent="0.2">
      <c r="A59" s="4" t="s">
        <v>101</v>
      </c>
      <c r="B59" s="13" t="s">
        <v>102</v>
      </c>
      <c r="C59" s="2">
        <v>29714</v>
      </c>
      <c r="D59" s="2">
        <v>0</v>
      </c>
      <c r="E59" s="2">
        <v>846</v>
      </c>
      <c r="F59" s="2">
        <v>528</v>
      </c>
      <c r="G59" s="2">
        <v>850.2</v>
      </c>
      <c r="H59" s="2">
        <v>125</v>
      </c>
      <c r="I59" s="2">
        <v>32063.200000000001</v>
      </c>
      <c r="J59" s="2">
        <v>5514.34</v>
      </c>
      <c r="K59" s="2">
        <f>3417.08+974.9</f>
        <v>4391.9799999999996</v>
      </c>
      <c r="L59" s="2">
        <v>3.88</v>
      </c>
      <c r="M59" s="2">
        <v>9910.1999999999989</v>
      </c>
      <c r="N59" s="2">
        <v>22153</v>
      </c>
    </row>
    <row r="60" spans="1:16" x14ac:dyDescent="0.2">
      <c r="A60" s="4" t="s">
        <v>103</v>
      </c>
      <c r="B60" s="13" t="s">
        <v>104</v>
      </c>
      <c r="C60" s="2">
        <v>13806</v>
      </c>
      <c r="D60" s="2">
        <v>600</v>
      </c>
      <c r="E60" s="2">
        <v>1130</v>
      </c>
      <c r="F60" s="2">
        <v>770</v>
      </c>
      <c r="G60" s="2">
        <v>0</v>
      </c>
      <c r="H60" s="2">
        <v>0</v>
      </c>
      <c r="I60" s="2">
        <v>16306</v>
      </c>
      <c r="J60" s="2">
        <v>2060.7600000000002</v>
      </c>
      <c r="K60" s="2">
        <v>1587.7</v>
      </c>
      <c r="L60" s="2">
        <v>4.0000000000873115E-2</v>
      </c>
      <c r="M60" s="2">
        <v>3648.5000000000009</v>
      </c>
      <c r="N60" s="2">
        <v>12657.5</v>
      </c>
    </row>
    <row r="61" spans="1:16" x14ac:dyDescent="0.2">
      <c r="A61" s="4" t="s">
        <v>105</v>
      </c>
      <c r="B61" s="13" t="s">
        <v>106</v>
      </c>
      <c r="C61" s="2">
        <v>11988</v>
      </c>
      <c r="D61" s="2">
        <v>0</v>
      </c>
      <c r="E61" s="2">
        <v>820</v>
      </c>
      <c r="F61" s="2">
        <v>510</v>
      </c>
      <c r="G61" s="2">
        <v>0</v>
      </c>
      <c r="H61" s="2">
        <v>0</v>
      </c>
      <c r="I61" s="2">
        <v>13318</v>
      </c>
      <c r="J61" s="2">
        <v>1415.99</v>
      </c>
      <c r="K61" s="2">
        <v>1378.56</v>
      </c>
      <c r="L61" s="2">
        <v>1234.4500000000007</v>
      </c>
      <c r="M61" s="2">
        <v>4029.0000000000009</v>
      </c>
      <c r="N61" s="2">
        <v>9289</v>
      </c>
    </row>
    <row r="62" spans="1:16" x14ac:dyDescent="0.2">
      <c r="A62" s="4" t="s">
        <v>107</v>
      </c>
      <c r="B62" s="13" t="s">
        <v>108</v>
      </c>
      <c r="C62" s="2">
        <v>16896</v>
      </c>
      <c r="D62" s="2">
        <v>200</v>
      </c>
      <c r="E62" s="2">
        <v>1128</v>
      </c>
      <c r="F62" s="2">
        <v>703</v>
      </c>
      <c r="G62" s="2">
        <v>0</v>
      </c>
      <c r="H62" s="2">
        <v>0</v>
      </c>
      <c r="I62" s="2">
        <v>18927</v>
      </c>
      <c r="J62" s="2">
        <v>2620.66</v>
      </c>
      <c r="K62" s="2">
        <v>1943.08</v>
      </c>
      <c r="L62" s="2">
        <v>1553.2600000000002</v>
      </c>
      <c r="M62" s="2">
        <v>6117</v>
      </c>
      <c r="N62" s="2">
        <v>12810</v>
      </c>
    </row>
    <row r="63" spans="1:16" x14ac:dyDescent="0.2">
      <c r="A63" s="4" t="s">
        <v>109</v>
      </c>
      <c r="B63" s="13" t="s">
        <v>110</v>
      </c>
      <c r="C63" s="2">
        <v>14937</v>
      </c>
      <c r="D63" s="2">
        <v>0</v>
      </c>
      <c r="E63" s="2">
        <v>957</v>
      </c>
      <c r="F63" s="2">
        <v>881</v>
      </c>
      <c r="G63" s="2">
        <v>0</v>
      </c>
      <c r="H63" s="2">
        <v>7468.5</v>
      </c>
      <c r="I63" s="2">
        <v>24243.5</v>
      </c>
      <c r="J63" s="2">
        <v>3802.8</v>
      </c>
      <c r="K63" s="2">
        <v>1717.72</v>
      </c>
      <c r="L63" s="2">
        <v>6633.98</v>
      </c>
      <c r="M63" s="2">
        <v>12154.5</v>
      </c>
      <c r="N63" s="2">
        <v>12089</v>
      </c>
    </row>
    <row r="64" spans="1:16" x14ac:dyDescent="0.2">
      <c r="A64" s="4" t="s">
        <v>111</v>
      </c>
      <c r="B64" s="13" t="s">
        <v>112</v>
      </c>
      <c r="C64" s="2">
        <v>14937</v>
      </c>
      <c r="D64" s="2">
        <v>0</v>
      </c>
      <c r="E64" s="2">
        <v>957</v>
      </c>
      <c r="F64" s="2">
        <v>881</v>
      </c>
      <c r="G64" s="2">
        <v>0</v>
      </c>
      <c r="H64" s="2">
        <v>7468.5</v>
      </c>
      <c r="I64" s="2">
        <v>24243.5</v>
      </c>
      <c r="J64" s="2">
        <v>3811</v>
      </c>
      <c r="K64" s="2">
        <v>1717.72</v>
      </c>
      <c r="L64" s="2">
        <v>6786.2799999999988</v>
      </c>
      <c r="M64" s="2">
        <v>12315</v>
      </c>
      <c r="N64" s="2">
        <v>11928.5</v>
      </c>
    </row>
    <row r="65" spans="1:16" x14ac:dyDescent="0.2">
      <c r="A65" s="4" t="s">
        <v>496</v>
      </c>
      <c r="B65" s="13" t="s">
        <v>497</v>
      </c>
      <c r="C65" s="2">
        <v>11442</v>
      </c>
      <c r="D65" s="2">
        <v>0</v>
      </c>
      <c r="E65" s="2">
        <v>784</v>
      </c>
      <c r="F65" s="2">
        <v>482</v>
      </c>
      <c r="G65" s="2">
        <v>0</v>
      </c>
      <c r="H65" s="2">
        <v>0</v>
      </c>
      <c r="I65" s="2">
        <v>12708</v>
      </c>
      <c r="J65" s="2">
        <v>1309.18</v>
      </c>
      <c r="K65" s="2">
        <v>1315.72</v>
      </c>
      <c r="L65" s="2">
        <v>638.10000000000036</v>
      </c>
      <c r="M65" s="2">
        <v>3263.0000000000005</v>
      </c>
      <c r="N65" s="2">
        <v>9445</v>
      </c>
    </row>
    <row r="66" spans="1:16" x14ac:dyDescent="0.2">
      <c r="A66" s="4" t="s">
        <v>113</v>
      </c>
      <c r="B66" s="13" t="s">
        <v>114</v>
      </c>
      <c r="C66" s="2">
        <v>12319</v>
      </c>
      <c r="D66" s="2">
        <v>0</v>
      </c>
      <c r="E66" s="2">
        <v>941</v>
      </c>
      <c r="F66" s="2">
        <v>645</v>
      </c>
      <c r="G66" s="2">
        <v>0</v>
      </c>
      <c r="H66" s="2">
        <v>6159.5</v>
      </c>
      <c r="I66" s="2">
        <v>20064.5</v>
      </c>
      <c r="J66" s="2">
        <v>2863.49</v>
      </c>
      <c r="K66" s="2">
        <v>1416.64</v>
      </c>
      <c r="L66" s="2">
        <v>1791.369999999999</v>
      </c>
      <c r="M66" s="2">
        <v>6071.4999999999991</v>
      </c>
      <c r="N66" s="2">
        <v>13993</v>
      </c>
    </row>
    <row r="67" spans="1:16" x14ac:dyDescent="0.2">
      <c r="A67" s="4" t="s">
        <v>506</v>
      </c>
      <c r="B67" s="13" t="s">
        <v>507</v>
      </c>
      <c r="C67" s="2">
        <v>11442</v>
      </c>
      <c r="D67" s="2">
        <v>0</v>
      </c>
      <c r="E67" s="2">
        <v>784</v>
      </c>
      <c r="F67" s="2">
        <v>499</v>
      </c>
      <c r="G67" s="2">
        <v>0</v>
      </c>
      <c r="H67" s="2">
        <v>0</v>
      </c>
      <c r="I67" s="2">
        <v>12725</v>
      </c>
      <c r="J67" s="2">
        <v>1292.95</v>
      </c>
      <c r="K67" s="2">
        <v>1315.7</v>
      </c>
      <c r="L67" s="2">
        <v>2544.3500000000004</v>
      </c>
      <c r="M67" s="2">
        <v>5153</v>
      </c>
      <c r="N67" s="2">
        <v>7572</v>
      </c>
    </row>
    <row r="68" spans="1:16" x14ac:dyDescent="0.2">
      <c r="A68" s="4" t="s">
        <v>115</v>
      </c>
      <c r="B68" s="13" t="s">
        <v>116</v>
      </c>
      <c r="C68" s="2">
        <v>11929</v>
      </c>
      <c r="D68" s="2">
        <v>0</v>
      </c>
      <c r="E68" s="2">
        <v>737</v>
      </c>
      <c r="F68" s="2">
        <v>675</v>
      </c>
      <c r="G68" s="2">
        <v>0</v>
      </c>
      <c r="H68" s="2">
        <v>0</v>
      </c>
      <c r="I68" s="2">
        <v>13341</v>
      </c>
      <c r="J68" s="2">
        <v>1427.48</v>
      </c>
      <c r="K68" s="2">
        <v>1371.86</v>
      </c>
      <c r="L68" s="2">
        <v>-0.34000000000014552</v>
      </c>
      <c r="M68" s="2">
        <v>2799</v>
      </c>
      <c r="N68" s="2">
        <v>10542</v>
      </c>
    </row>
    <row r="69" spans="1:16" x14ac:dyDescent="0.2">
      <c r="A69" s="4" t="s">
        <v>117</v>
      </c>
      <c r="B69" s="13" t="s">
        <v>118</v>
      </c>
      <c r="C69" s="2">
        <v>11988</v>
      </c>
      <c r="D69" s="2">
        <v>0</v>
      </c>
      <c r="E69" s="2">
        <v>820</v>
      </c>
      <c r="F69" s="2">
        <v>675</v>
      </c>
      <c r="G69" s="2">
        <v>0</v>
      </c>
      <c r="H69" s="2">
        <v>0</v>
      </c>
      <c r="I69" s="2">
        <v>13483</v>
      </c>
      <c r="J69" s="2">
        <v>1457.76</v>
      </c>
      <c r="K69" s="2">
        <v>1378.62</v>
      </c>
      <c r="L69" s="2">
        <v>0.11999999999898137</v>
      </c>
      <c r="M69" s="2">
        <v>2836.4999999999991</v>
      </c>
      <c r="N69" s="2">
        <v>10646.5</v>
      </c>
    </row>
    <row r="70" spans="1:16" x14ac:dyDescent="0.2">
      <c r="A70" s="4" t="s">
        <v>119</v>
      </c>
      <c r="B70" s="13" t="s">
        <v>120</v>
      </c>
      <c r="C70" s="2">
        <v>11988</v>
      </c>
      <c r="D70" s="2">
        <v>0</v>
      </c>
      <c r="E70" s="2">
        <v>820</v>
      </c>
      <c r="F70" s="2">
        <v>675</v>
      </c>
      <c r="G70" s="2">
        <v>0</v>
      </c>
      <c r="H70" s="2">
        <v>5394.6</v>
      </c>
      <c r="I70" s="2">
        <v>18877.599999999999</v>
      </c>
      <c r="J70" s="2">
        <v>2195.19</v>
      </c>
      <c r="K70" s="2">
        <v>1378.62</v>
      </c>
      <c r="L70" s="2">
        <v>0.28999999999999998</v>
      </c>
      <c r="M70" s="2">
        <v>3574.1</v>
      </c>
      <c r="N70" s="2">
        <v>15303.5</v>
      </c>
    </row>
    <row r="71" spans="1:16" s="12" customFormat="1" x14ac:dyDescent="0.2">
      <c r="A71" s="11"/>
      <c r="B71" s="16"/>
      <c r="C71" s="12" t="s">
        <v>39</v>
      </c>
      <c r="D71" s="12" t="s">
        <v>39</v>
      </c>
      <c r="E71" s="12" t="s">
        <v>39</v>
      </c>
      <c r="F71" s="12" t="s">
        <v>39</v>
      </c>
      <c r="G71" s="12" t="s">
        <v>39</v>
      </c>
      <c r="H71" s="12" t="s">
        <v>39</v>
      </c>
      <c r="I71" s="12" t="s">
        <v>39</v>
      </c>
      <c r="J71" s="12" t="s">
        <v>39</v>
      </c>
      <c r="K71" s="12" t="s">
        <v>39</v>
      </c>
      <c r="L71" s="12" t="s">
        <v>39</v>
      </c>
      <c r="M71" s="12" t="s">
        <v>39</v>
      </c>
      <c r="N71" s="12" t="s">
        <v>39</v>
      </c>
      <c r="O71" s="2"/>
      <c r="P71" s="2"/>
    </row>
    <row r="72" spans="1:16" x14ac:dyDescent="0.2">
      <c r="B72" s="13"/>
    </row>
    <row r="73" spans="1:16" x14ac:dyDescent="0.2">
      <c r="A73" s="10" t="s">
        <v>125</v>
      </c>
      <c r="B73" s="13"/>
    </row>
    <row r="74" spans="1:16" x14ac:dyDescent="0.2">
      <c r="A74" s="4" t="s">
        <v>126</v>
      </c>
      <c r="B74" s="13" t="s">
        <v>127</v>
      </c>
      <c r="C74" s="13">
        <v>11442</v>
      </c>
      <c r="D74" s="2">
        <v>400</v>
      </c>
      <c r="E74" s="2">
        <v>784</v>
      </c>
      <c r="F74" s="2">
        <v>499</v>
      </c>
      <c r="G74" s="2">
        <v>708.5</v>
      </c>
      <c r="H74" s="2">
        <v>5720.75</v>
      </c>
      <c r="I74" s="2">
        <v>19554.25</v>
      </c>
      <c r="J74" s="2">
        <v>2754.33</v>
      </c>
      <c r="K74" s="2">
        <v>1315.7</v>
      </c>
      <c r="L74" s="2">
        <v>1.2200000000011642</v>
      </c>
      <c r="M74" s="2">
        <v>4071.2500000000009</v>
      </c>
      <c r="N74" s="2">
        <v>15483</v>
      </c>
    </row>
    <row r="75" spans="1:16" x14ac:dyDescent="0.2">
      <c r="A75" s="4" t="s">
        <v>128</v>
      </c>
      <c r="B75" s="13" t="s">
        <v>129</v>
      </c>
      <c r="C75" s="13">
        <v>12673</v>
      </c>
      <c r="D75" s="2">
        <v>0</v>
      </c>
      <c r="E75" s="2">
        <v>784</v>
      </c>
      <c r="F75" s="2">
        <v>499</v>
      </c>
      <c r="G75" s="2">
        <v>708.5</v>
      </c>
      <c r="H75" s="2">
        <v>0</v>
      </c>
      <c r="I75" s="2">
        <v>14664.5</v>
      </c>
      <c r="J75" s="2">
        <v>1694.88</v>
      </c>
      <c r="K75" s="2">
        <v>1457.28</v>
      </c>
      <c r="L75" s="2">
        <v>979.84000000000015</v>
      </c>
      <c r="M75" s="2">
        <v>4132</v>
      </c>
      <c r="N75" s="2">
        <v>10532.5</v>
      </c>
    </row>
    <row r="76" spans="1:16" x14ac:dyDescent="0.2">
      <c r="A76" s="4" t="s">
        <v>130</v>
      </c>
      <c r="B76" s="13" t="s">
        <v>131</v>
      </c>
      <c r="C76" s="13">
        <v>11442</v>
      </c>
      <c r="D76" s="2">
        <v>0</v>
      </c>
      <c r="E76" s="2">
        <v>784</v>
      </c>
      <c r="F76" s="2">
        <v>499</v>
      </c>
      <c r="G76" s="2">
        <v>0</v>
      </c>
      <c r="H76" s="2">
        <v>0</v>
      </c>
      <c r="I76" s="2">
        <v>12725</v>
      </c>
      <c r="J76" s="2">
        <v>1312.16</v>
      </c>
      <c r="K76" s="2">
        <v>1315.7</v>
      </c>
      <c r="L76" s="2">
        <v>5182.1399999999994</v>
      </c>
      <c r="M76" s="2">
        <v>7810</v>
      </c>
      <c r="N76" s="2">
        <v>4915</v>
      </c>
    </row>
    <row r="77" spans="1:16" x14ac:dyDescent="0.2">
      <c r="A77" s="4" t="s">
        <v>132</v>
      </c>
      <c r="B77" s="13" t="s">
        <v>133</v>
      </c>
      <c r="C77" s="13">
        <v>11442</v>
      </c>
      <c r="D77" s="2">
        <v>200</v>
      </c>
      <c r="E77" s="2">
        <v>784</v>
      </c>
      <c r="F77" s="2">
        <v>499</v>
      </c>
      <c r="G77" s="2">
        <v>0</v>
      </c>
      <c r="H77" s="2">
        <v>0</v>
      </c>
      <c r="I77" s="2">
        <v>12925</v>
      </c>
      <c r="J77" s="2">
        <v>1344.21</v>
      </c>
      <c r="K77" s="2">
        <v>1315.7</v>
      </c>
      <c r="L77" s="2">
        <v>22.590000000000146</v>
      </c>
      <c r="M77" s="2">
        <v>2682.5</v>
      </c>
      <c r="N77" s="2">
        <v>10242.5</v>
      </c>
    </row>
    <row r="78" spans="1:16" x14ac:dyDescent="0.2">
      <c r="A78" s="4" t="s">
        <v>134</v>
      </c>
      <c r="B78" s="13" t="s">
        <v>135</v>
      </c>
      <c r="C78" s="13">
        <v>11442</v>
      </c>
      <c r="D78" s="2">
        <v>0</v>
      </c>
      <c r="E78" s="2">
        <v>784</v>
      </c>
      <c r="F78" s="2">
        <v>499</v>
      </c>
      <c r="G78" s="2">
        <v>0</v>
      </c>
      <c r="H78" s="2">
        <v>0</v>
      </c>
      <c r="I78" s="2">
        <v>12725</v>
      </c>
      <c r="J78" s="2">
        <v>1312.16</v>
      </c>
      <c r="K78" s="2">
        <v>1315.7</v>
      </c>
      <c r="L78" s="2">
        <v>1.1399999999994179</v>
      </c>
      <c r="M78" s="2">
        <v>2628.9999999999995</v>
      </c>
      <c r="N78" s="2">
        <v>10096</v>
      </c>
    </row>
    <row r="79" spans="1:16" x14ac:dyDescent="0.2">
      <c r="A79" s="4" t="s">
        <v>136</v>
      </c>
      <c r="B79" s="13" t="s">
        <v>137</v>
      </c>
      <c r="C79" s="2">
        <v>11442</v>
      </c>
      <c r="D79" s="2">
        <v>0</v>
      </c>
      <c r="E79" s="2">
        <v>1016</v>
      </c>
      <c r="F79" s="2">
        <v>684</v>
      </c>
      <c r="G79" s="2">
        <v>0</v>
      </c>
      <c r="H79" s="2">
        <v>0</v>
      </c>
      <c r="I79" s="2">
        <v>13142</v>
      </c>
      <c r="J79" s="2">
        <v>1386.9</v>
      </c>
      <c r="K79" s="2">
        <v>1315.7</v>
      </c>
      <c r="L79" s="2">
        <v>1.3999999999996362</v>
      </c>
      <c r="M79" s="2">
        <v>2704</v>
      </c>
      <c r="N79" s="2">
        <v>10438</v>
      </c>
    </row>
    <row r="80" spans="1:16" s="12" customFormat="1" x14ac:dyDescent="0.2">
      <c r="A80" s="11"/>
      <c r="B80" s="16"/>
      <c r="C80" s="12" t="s">
        <v>39</v>
      </c>
      <c r="D80" s="12" t="s">
        <v>39</v>
      </c>
      <c r="E80" s="12" t="s">
        <v>39</v>
      </c>
      <c r="F80" s="12" t="s">
        <v>39</v>
      </c>
      <c r="G80" s="12" t="s">
        <v>39</v>
      </c>
      <c r="H80" s="12" t="s">
        <v>39</v>
      </c>
      <c r="I80" s="12" t="s">
        <v>39</v>
      </c>
      <c r="J80" s="12" t="s">
        <v>39</v>
      </c>
      <c r="K80" s="12" t="s">
        <v>39</v>
      </c>
      <c r="L80" s="12" t="s">
        <v>39</v>
      </c>
      <c r="M80" s="12" t="s">
        <v>39</v>
      </c>
      <c r="N80" s="12" t="s">
        <v>39</v>
      </c>
      <c r="O80" s="2"/>
      <c r="P80" s="2"/>
    </row>
    <row r="81" spans="1:16" x14ac:dyDescent="0.2">
      <c r="B81" s="13"/>
    </row>
    <row r="82" spans="1:16" x14ac:dyDescent="0.2">
      <c r="A82" s="10" t="s">
        <v>138</v>
      </c>
      <c r="B82" s="13"/>
    </row>
    <row r="83" spans="1:16" x14ac:dyDescent="0.2">
      <c r="A83" s="4" t="s">
        <v>498</v>
      </c>
      <c r="B83" s="13" t="s">
        <v>499</v>
      </c>
      <c r="C83" s="2">
        <v>12673</v>
      </c>
      <c r="D83" s="2">
        <v>0</v>
      </c>
      <c r="E83" s="2">
        <v>846</v>
      </c>
      <c r="F83" s="2">
        <v>528</v>
      </c>
      <c r="G83" s="2">
        <v>739.32</v>
      </c>
      <c r="H83" s="2">
        <v>6336.15</v>
      </c>
      <c r="I83" s="2">
        <v>21122.47</v>
      </c>
      <c r="J83" s="2">
        <v>3098.31</v>
      </c>
      <c r="K83" s="2">
        <v>1457.32</v>
      </c>
      <c r="L83" s="2">
        <v>0.84000000000014552</v>
      </c>
      <c r="M83" s="2">
        <v>4556.47</v>
      </c>
      <c r="N83" s="2">
        <v>16566</v>
      </c>
    </row>
    <row r="84" spans="1:16" x14ac:dyDescent="0.2">
      <c r="A84" s="4" t="s">
        <v>139</v>
      </c>
      <c r="B84" s="13" t="s">
        <v>140</v>
      </c>
      <c r="C84" s="2">
        <v>11442</v>
      </c>
      <c r="D84" s="2">
        <v>0</v>
      </c>
      <c r="E84" s="2">
        <v>784</v>
      </c>
      <c r="F84" s="2">
        <v>499</v>
      </c>
      <c r="G84" s="2">
        <v>708.5</v>
      </c>
      <c r="H84" s="2">
        <v>5720.75</v>
      </c>
      <c r="I84" s="2">
        <v>19154.25</v>
      </c>
      <c r="J84" s="2">
        <v>2668.89</v>
      </c>
      <c r="K84" s="2">
        <v>1315.7</v>
      </c>
      <c r="L84" s="2">
        <v>1.1599999999998545</v>
      </c>
      <c r="M84" s="2">
        <v>3985.75</v>
      </c>
      <c r="N84" s="2">
        <v>15168.5</v>
      </c>
    </row>
    <row r="85" spans="1:16" x14ac:dyDescent="0.2">
      <c r="A85" s="4" t="s">
        <v>141</v>
      </c>
      <c r="B85" s="13" t="s">
        <v>142</v>
      </c>
      <c r="C85" s="2">
        <v>11442</v>
      </c>
      <c r="D85" s="2">
        <v>0</v>
      </c>
      <c r="E85" s="2">
        <v>784</v>
      </c>
      <c r="F85" s="2">
        <v>499</v>
      </c>
      <c r="G85" s="2">
        <v>0</v>
      </c>
      <c r="H85" s="2">
        <v>0</v>
      </c>
      <c r="I85" s="2">
        <v>12725</v>
      </c>
      <c r="J85" s="2">
        <v>1312.16</v>
      </c>
      <c r="K85" s="2">
        <v>1315.7</v>
      </c>
      <c r="L85" s="2">
        <v>1.1399999999994179</v>
      </c>
      <c r="M85" s="2">
        <v>2628.9999999999995</v>
      </c>
      <c r="N85" s="2">
        <v>10096</v>
      </c>
    </row>
    <row r="86" spans="1:16" x14ac:dyDescent="0.2">
      <c r="A86" s="4" t="s">
        <v>508</v>
      </c>
      <c r="B86" s="13" t="s">
        <v>509</v>
      </c>
      <c r="C86" s="2">
        <v>12673</v>
      </c>
      <c r="D86" s="2">
        <v>0</v>
      </c>
      <c r="E86" s="2">
        <v>846</v>
      </c>
      <c r="F86" s="2">
        <v>528</v>
      </c>
      <c r="G86" s="2">
        <v>0</v>
      </c>
      <c r="H86" s="2">
        <v>0</v>
      </c>
      <c r="I86" s="2">
        <v>14047</v>
      </c>
      <c r="J86" s="2">
        <v>1570.07</v>
      </c>
      <c r="K86" s="2">
        <v>1457.34</v>
      </c>
      <c r="L86" s="2">
        <v>4420.09</v>
      </c>
      <c r="M86" s="2">
        <v>7447.5</v>
      </c>
      <c r="N86" s="2">
        <v>6599.5</v>
      </c>
    </row>
    <row r="87" spans="1:16" x14ac:dyDescent="0.2">
      <c r="A87" s="4" t="s">
        <v>143</v>
      </c>
      <c r="B87" s="13" t="s">
        <v>144</v>
      </c>
      <c r="C87" s="2">
        <v>11442</v>
      </c>
      <c r="D87" s="2">
        <v>0</v>
      </c>
      <c r="E87" s="2">
        <v>784</v>
      </c>
      <c r="F87" s="2">
        <v>499</v>
      </c>
      <c r="G87" s="2">
        <v>0</v>
      </c>
      <c r="H87" s="2">
        <v>0</v>
      </c>
      <c r="I87" s="2">
        <v>12725</v>
      </c>
      <c r="J87" s="2">
        <v>1309.7</v>
      </c>
      <c r="K87" s="2">
        <v>1315.7</v>
      </c>
      <c r="L87" s="2">
        <v>15.100000000000364</v>
      </c>
      <c r="M87" s="2">
        <v>2640.5000000000005</v>
      </c>
      <c r="N87" s="2">
        <v>10084.5</v>
      </c>
    </row>
    <row r="88" spans="1:16" x14ac:dyDescent="0.2">
      <c r="A88" s="4" t="s">
        <v>145</v>
      </c>
      <c r="B88" s="13" t="s">
        <v>146</v>
      </c>
      <c r="C88" s="2">
        <v>11442</v>
      </c>
      <c r="D88" s="2">
        <v>400</v>
      </c>
      <c r="E88" s="2">
        <v>784</v>
      </c>
      <c r="F88" s="2">
        <v>499</v>
      </c>
      <c r="G88" s="2">
        <v>0</v>
      </c>
      <c r="H88" s="2">
        <v>0</v>
      </c>
      <c r="I88" s="2">
        <v>13125</v>
      </c>
      <c r="J88" s="2">
        <v>1383.84</v>
      </c>
      <c r="K88" s="2">
        <v>1315.7</v>
      </c>
      <c r="L88" s="2">
        <v>0.95999999999912689</v>
      </c>
      <c r="M88" s="2">
        <v>2700.4999999999991</v>
      </c>
      <c r="N88" s="2">
        <v>10424.5</v>
      </c>
    </row>
    <row r="89" spans="1:16" x14ac:dyDescent="0.2">
      <c r="A89" s="4" t="s">
        <v>147</v>
      </c>
      <c r="B89" s="13" t="s">
        <v>148</v>
      </c>
      <c r="C89" s="2">
        <v>11442</v>
      </c>
      <c r="D89" s="2">
        <v>200</v>
      </c>
      <c r="E89" s="2">
        <v>784</v>
      </c>
      <c r="F89" s="2">
        <v>499</v>
      </c>
      <c r="G89" s="2">
        <v>0</v>
      </c>
      <c r="H89" s="2">
        <v>0</v>
      </c>
      <c r="I89" s="2">
        <v>12925</v>
      </c>
      <c r="J89" s="2">
        <v>1348</v>
      </c>
      <c r="K89" s="2">
        <v>1315.7</v>
      </c>
      <c r="L89" s="2">
        <v>804.29999999999927</v>
      </c>
      <c r="M89" s="2">
        <v>3467.9999999999991</v>
      </c>
      <c r="N89" s="2">
        <v>9457</v>
      </c>
    </row>
    <row r="90" spans="1:16" x14ac:dyDescent="0.2">
      <c r="A90" s="4" t="s">
        <v>149</v>
      </c>
      <c r="B90" s="13" t="s">
        <v>150</v>
      </c>
      <c r="C90" s="2">
        <v>11442</v>
      </c>
      <c r="D90" s="2">
        <v>200</v>
      </c>
      <c r="E90" s="2">
        <v>784</v>
      </c>
      <c r="F90" s="2">
        <v>499</v>
      </c>
      <c r="G90" s="2">
        <v>0</v>
      </c>
      <c r="H90" s="2">
        <v>0</v>
      </c>
      <c r="I90" s="2">
        <v>12925</v>
      </c>
      <c r="J90" s="2">
        <v>1279.6600000000001</v>
      </c>
      <c r="K90" s="2">
        <v>1315.7</v>
      </c>
      <c r="L90" s="2">
        <v>382.63999999999942</v>
      </c>
      <c r="M90" s="2">
        <v>2977.9999999999995</v>
      </c>
      <c r="N90" s="2">
        <v>9947</v>
      </c>
    </row>
    <row r="91" spans="1:16" x14ac:dyDescent="0.2">
      <c r="A91" s="4" t="s">
        <v>151</v>
      </c>
      <c r="B91" s="13" t="s">
        <v>152</v>
      </c>
      <c r="C91" s="2">
        <v>11442</v>
      </c>
      <c r="D91" s="2">
        <v>200</v>
      </c>
      <c r="E91" s="2">
        <v>784</v>
      </c>
      <c r="F91" s="2">
        <v>499</v>
      </c>
      <c r="G91" s="2">
        <v>0</v>
      </c>
      <c r="H91" s="2">
        <v>0</v>
      </c>
      <c r="I91" s="2">
        <v>12925</v>
      </c>
      <c r="J91" s="2">
        <v>1279.6600000000001</v>
      </c>
      <c r="K91" s="2">
        <v>1315.7</v>
      </c>
      <c r="L91" s="2">
        <v>382.63999999999942</v>
      </c>
      <c r="M91" s="2">
        <v>2977.9999999999995</v>
      </c>
      <c r="N91" s="2">
        <v>9947</v>
      </c>
    </row>
    <row r="92" spans="1:16" x14ac:dyDescent="0.2">
      <c r="A92" s="4" t="s">
        <v>153</v>
      </c>
      <c r="B92" s="13" t="s">
        <v>154</v>
      </c>
      <c r="C92" s="2">
        <v>11442</v>
      </c>
      <c r="D92" s="2">
        <v>200</v>
      </c>
      <c r="E92" s="2">
        <v>737</v>
      </c>
      <c r="F92" s="2">
        <v>455</v>
      </c>
      <c r="G92" s="2">
        <v>0</v>
      </c>
      <c r="H92" s="2">
        <v>0</v>
      </c>
      <c r="I92" s="2">
        <v>12834</v>
      </c>
      <c r="J92" s="2">
        <v>1328.22</v>
      </c>
      <c r="K92" s="2">
        <v>1315.84</v>
      </c>
      <c r="L92" s="2">
        <v>20.440000000000509</v>
      </c>
      <c r="M92" s="2">
        <v>2664.5000000000005</v>
      </c>
      <c r="N92" s="2">
        <v>10169.5</v>
      </c>
    </row>
    <row r="93" spans="1:16" s="12" customFormat="1" x14ac:dyDescent="0.2">
      <c r="A93" s="11"/>
      <c r="B93" s="16"/>
      <c r="C93" s="12" t="s">
        <v>39</v>
      </c>
      <c r="D93" s="12" t="s">
        <v>39</v>
      </c>
      <c r="E93" s="12" t="s">
        <v>39</v>
      </c>
      <c r="F93" s="12" t="s">
        <v>39</v>
      </c>
      <c r="G93" s="12" t="s">
        <v>39</v>
      </c>
      <c r="H93" s="12" t="s">
        <v>39</v>
      </c>
      <c r="I93" s="12" t="s">
        <v>39</v>
      </c>
      <c r="J93" s="12" t="s">
        <v>39</v>
      </c>
      <c r="K93" s="12" t="s">
        <v>39</v>
      </c>
      <c r="L93" s="12" t="s">
        <v>39</v>
      </c>
      <c r="M93" s="12" t="s">
        <v>39</v>
      </c>
      <c r="N93" s="12" t="s">
        <v>39</v>
      </c>
      <c r="O93" s="2"/>
      <c r="P93" s="2"/>
    </row>
    <row r="94" spans="1:16" x14ac:dyDescent="0.2">
      <c r="B94" s="13"/>
    </row>
    <row r="95" spans="1:16" x14ac:dyDescent="0.2">
      <c r="A95" s="10" t="s">
        <v>157</v>
      </c>
      <c r="B95" s="13"/>
    </row>
    <row r="96" spans="1:16" x14ac:dyDescent="0.2">
      <c r="A96" s="4" t="s">
        <v>158</v>
      </c>
      <c r="B96" s="13" t="s">
        <v>159</v>
      </c>
      <c r="C96" s="13">
        <v>14053</v>
      </c>
      <c r="D96" s="2">
        <v>400</v>
      </c>
      <c r="E96" s="2">
        <v>991</v>
      </c>
      <c r="F96" s="2">
        <v>603</v>
      </c>
      <c r="G96" s="2">
        <v>850.2</v>
      </c>
      <c r="H96" s="2">
        <v>7026</v>
      </c>
      <c r="I96" s="2">
        <v>23923.200000000001</v>
      </c>
      <c r="J96" s="2">
        <v>3880.14</v>
      </c>
      <c r="K96" s="2">
        <v>1690.78</v>
      </c>
      <c r="L96" s="2">
        <v>1766.2799999999988</v>
      </c>
      <c r="M96" s="2">
        <v>7337.1999999999989</v>
      </c>
      <c r="N96" s="2">
        <v>16586</v>
      </c>
    </row>
    <row r="97" spans="1:14" x14ac:dyDescent="0.2">
      <c r="A97" s="4" t="s">
        <v>160</v>
      </c>
      <c r="B97" s="13" t="s">
        <v>161</v>
      </c>
      <c r="C97" s="13">
        <v>12847</v>
      </c>
      <c r="D97" s="2">
        <v>0</v>
      </c>
      <c r="E97" s="2">
        <v>815</v>
      </c>
      <c r="F97" s="2">
        <v>496</v>
      </c>
      <c r="G97" s="2">
        <v>566.79999999999995</v>
      </c>
      <c r="H97" s="2">
        <v>6423.5</v>
      </c>
      <c r="I97" s="2">
        <v>21148.3</v>
      </c>
      <c r="J97" s="2">
        <v>3102.47</v>
      </c>
      <c r="K97" s="2">
        <v>1477.4</v>
      </c>
      <c r="L97" s="2">
        <v>9837.93</v>
      </c>
      <c r="M97" s="2">
        <v>14417.8</v>
      </c>
      <c r="N97" s="2">
        <v>6730.5</v>
      </c>
    </row>
    <row r="98" spans="1:14" x14ac:dyDescent="0.2">
      <c r="A98" s="4" t="s">
        <v>162</v>
      </c>
      <c r="B98" s="13" t="s">
        <v>163</v>
      </c>
      <c r="C98" s="13">
        <v>11557</v>
      </c>
      <c r="D98" s="2">
        <v>0</v>
      </c>
      <c r="E98" s="2">
        <v>717</v>
      </c>
      <c r="F98" s="2">
        <v>447</v>
      </c>
      <c r="G98" s="2">
        <v>708.5</v>
      </c>
      <c r="H98" s="2">
        <v>5778.5</v>
      </c>
      <c r="I98" s="2">
        <v>19208</v>
      </c>
      <c r="J98" s="2">
        <v>2680.61</v>
      </c>
      <c r="K98" s="2">
        <v>1329.04</v>
      </c>
      <c r="L98" s="2">
        <v>5895.85</v>
      </c>
      <c r="M98" s="2">
        <v>9905.5</v>
      </c>
      <c r="N98" s="2">
        <v>9302.5</v>
      </c>
    </row>
    <row r="99" spans="1:14" x14ac:dyDescent="0.2">
      <c r="A99" s="4" t="s">
        <v>164</v>
      </c>
      <c r="B99" s="13" t="s">
        <v>165</v>
      </c>
      <c r="C99" s="13">
        <v>11929</v>
      </c>
      <c r="D99" s="2">
        <v>0</v>
      </c>
      <c r="E99" s="2">
        <v>737</v>
      </c>
      <c r="F99" s="2">
        <v>455</v>
      </c>
      <c r="G99" s="2">
        <v>566.79999999999995</v>
      </c>
      <c r="H99" s="2">
        <v>5964.5</v>
      </c>
      <c r="I99" s="2">
        <v>19652.3</v>
      </c>
      <c r="J99" s="2">
        <v>2775.5</v>
      </c>
      <c r="K99" s="2">
        <v>1371.82</v>
      </c>
      <c r="L99" s="2">
        <v>119.47999999999956</v>
      </c>
      <c r="M99" s="2">
        <v>4266.7999999999993</v>
      </c>
      <c r="N99" s="2">
        <v>15385.5</v>
      </c>
    </row>
    <row r="100" spans="1:14" x14ac:dyDescent="0.2">
      <c r="A100" s="4" t="s">
        <v>166</v>
      </c>
      <c r="B100" s="13" t="s">
        <v>167</v>
      </c>
      <c r="C100" s="13">
        <v>11929</v>
      </c>
      <c r="D100" s="2">
        <v>0</v>
      </c>
      <c r="E100" s="2">
        <v>737</v>
      </c>
      <c r="F100" s="2">
        <v>455</v>
      </c>
      <c r="G100" s="2">
        <v>566.79999999999995</v>
      </c>
      <c r="H100" s="2">
        <v>5964.5</v>
      </c>
      <c r="I100" s="2">
        <v>19652.3</v>
      </c>
      <c r="J100" s="2">
        <v>2775.5</v>
      </c>
      <c r="K100" s="2">
        <v>1371.82</v>
      </c>
      <c r="L100" s="2">
        <v>119.47999999999956</v>
      </c>
      <c r="M100" s="2">
        <v>4266.7999999999993</v>
      </c>
      <c r="N100" s="2">
        <v>15385.5</v>
      </c>
    </row>
    <row r="101" spans="1:14" x14ac:dyDescent="0.2">
      <c r="A101" s="4" t="s">
        <v>168</v>
      </c>
      <c r="B101" s="13" t="s">
        <v>169</v>
      </c>
      <c r="C101" s="13">
        <v>12847</v>
      </c>
      <c r="D101" s="2">
        <v>400</v>
      </c>
      <c r="E101" s="2">
        <v>815</v>
      </c>
      <c r="F101" s="2">
        <v>496</v>
      </c>
      <c r="G101" s="2">
        <v>566.79999999999995</v>
      </c>
      <c r="H101" s="2">
        <v>6423.5</v>
      </c>
      <c r="I101" s="2">
        <v>21548.3</v>
      </c>
      <c r="J101" s="2">
        <v>3252.19</v>
      </c>
      <c r="K101" s="2">
        <v>1477.42</v>
      </c>
      <c r="L101" s="2">
        <v>14638.689999999999</v>
      </c>
      <c r="M101" s="2">
        <v>19368.3</v>
      </c>
      <c r="N101" s="2">
        <v>2180</v>
      </c>
    </row>
    <row r="102" spans="1:14" x14ac:dyDescent="0.2">
      <c r="A102" s="4" t="s">
        <v>170</v>
      </c>
      <c r="B102" s="13" t="s">
        <v>171</v>
      </c>
      <c r="C102" s="13">
        <v>12847</v>
      </c>
      <c r="D102" s="2">
        <v>400</v>
      </c>
      <c r="E102" s="2">
        <v>815</v>
      </c>
      <c r="F102" s="2">
        <v>496</v>
      </c>
      <c r="G102" s="2">
        <v>566.79999999999995</v>
      </c>
      <c r="H102" s="2">
        <v>6423.5</v>
      </c>
      <c r="I102" s="2">
        <v>21548.3</v>
      </c>
      <c r="J102" s="2">
        <v>3194.95</v>
      </c>
      <c r="K102" s="2">
        <v>1477.4</v>
      </c>
      <c r="L102" s="2">
        <v>128.94999999999709</v>
      </c>
      <c r="M102" s="2">
        <v>4801.2999999999975</v>
      </c>
      <c r="N102" s="2">
        <v>16747</v>
      </c>
    </row>
    <row r="103" spans="1:14" x14ac:dyDescent="0.2">
      <c r="A103" s="4" t="s">
        <v>172</v>
      </c>
      <c r="B103" s="13" t="s">
        <v>173</v>
      </c>
      <c r="C103" s="13">
        <v>12847</v>
      </c>
      <c r="D103" s="2">
        <v>200</v>
      </c>
      <c r="E103" s="2">
        <v>815</v>
      </c>
      <c r="F103" s="2">
        <v>496</v>
      </c>
      <c r="G103" s="2">
        <v>566.79999999999995</v>
      </c>
      <c r="H103" s="2">
        <v>6423.5</v>
      </c>
      <c r="I103" s="2">
        <v>21348.3</v>
      </c>
      <c r="J103" s="2">
        <v>3147.91</v>
      </c>
      <c r="K103" s="2">
        <v>1477.4</v>
      </c>
      <c r="L103" s="2">
        <v>3677.489999999998</v>
      </c>
      <c r="M103" s="2">
        <v>8302.7999999999975</v>
      </c>
      <c r="N103" s="2">
        <v>13045.5</v>
      </c>
    </row>
    <row r="104" spans="1:14" x14ac:dyDescent="0.2">
      <c r="A104" s="4" t="s">
        <v>174</v>
      </c>
      <c r="B104" s="13" t="s">
        <v>175</v>
      </c>
      <c r="C104" s="13">
        <v>12847</v>
      </c>
      <c r="D104" s="2">
        <v>400</v>
      </c>
      <c r="E104" s="2">
        <v>815</v>
      </c>
      <c r="F104" s="2">
        <v>496</v>
      </c>
      <c r="G104" s="2">
        <v>566.79999999999995</v>
      </c>
      <c r="H104" s="2">
        <v>6423.5</v>
      </c>
      <c r="I104" s="2">
        <v>21548.3</v>
      </c>
      <c r="J104" s="2">
        <v>3194.95</v>
      </c>
      <c r="K104" s="2">
        <v>1477.4</v>
      </c>
      <c r="L104" s="2">
        <v>6228.4499999999971</v>
      </c>
      <c r="M104" s="2">
        <v>10900.799999999997</v>
      </c>
      <c r="N104" s="2">
        <v>10647.5</v>
      </c>
    </row>
    <row r="105" spans="1:14" x14ac:dyDescent="0.2">
      <c r="A105" s="4" t="s">
        <v>176</v>
      </c>
      <c r="B105" s="13" t="s">
        <v>177</v>
      </c>
      <c r="C105" s="13">
        <v>11929</v>
      </c>
      <c r="D105" s="2">
        <v>400</v>
      </c>
      <c r="E105" s="2">
        <v>737</v>
      </c>
      <c r="F105" s="2">
        <v>455</v>
      </c>
      <c r="G105" s="2">
        <v>566.79999999999995</v>
      </c>
      <c r="H105" s="2">
        <v>5964.5</v>
      </c>
      <c r="I105" s="2">
        <v>20052.3</v>
      </c>
      <c r="J105" s="2">
        <v>2860.94</v>
      </c>
      <c r="K105" s="2">
        <v>1371.82</v>
      </c>
      <c r="L105" s="2">
        <v>119.53999999999905</v>
      </c>
      <c r="M105" s="2">
        <v>4352.2999999999993</v>
      </c>
      <c r="N105" s="2">
        <v>15700</v>
      </c>
    </row>
    <row r="106" spans="1:14" x14ac:dyDescent="0.2">
      <c r="A106" s="4" t="s">
        <v>178</v>
      </c>
      <c r="B106" s="13" t="s">
        <v>179</v>
      </c>
      <c r="C106" s="13">
        <v>12847</v>
      </c>
      <c r="D106" s="2">
        <v>200</v>
      </c>
      <c r="E106" s="2">
        <v>815</v>
      </c>
      <c r="F106" s="2">
        <v>496</v>
      </c>
      <c r="G106" s="2">
        <v>566.79999999999995</v>
      </c>
      <c r="H106" s="2">
        <v>6423.5</v>
      </c>
      <c r="I106" s="2">
        <v>21348.3</v>
      </c>
      <c r="J106" s="2">
        <v>3152.23</v>
      </c>
      <c r="K106" s="2">
        <v>1477.4</v>
      </c>
      <c r="L106" s="2">
        <v>7.6699999999982538</v>
      </c>
      <c r="M106" s="2">
        <v>4637.2999999999984</v>
      </c>
      <c r="N106" s="2">
        <v>16711</v>
      </c>
    </row>
    <row r="107" spans="1:14" x14ac:dyDescent="0.2">
      <c r="A107" s="4" t="s">
        <v>180</v>
      </c>
      <c r="B107" s="13" t="s">
        <v>181</v>
      </c>
      <c r="C107" s="13">
        <v>12847</v>
      </c>
      <c r="D107" s="2">
        <v>200</v>
      </c>
      <c r="E107" s="2">
        <v>815</v>
      </c>
      <c r="F107" s="2">
        <v>496</v>
      </c>
      <c r="G107" s="2">
        <v>283.39999999999998</v>
      </c>
      <c r="H107" s="2">
        <v>6423.5</v>
      </c>
      <c r="I107" s="2">
        <v>21064.9</v>
      </c>
      <c r="J107" s="2">
        <v>3088.64</v>
      </c>
      <c r="K107" s="2">
        <v>1477.4</v>
      </c>
      <c r="L107" s="2">
        <v>5030.3600000000006</v>
      </c>
      <c r="M107" s="2">
        <v>9596.4000000000015</v>
      </c>
      <c r="N107" s="2">
        <v>11468.5</v>
      </c>
    </row>
    <row r="108" spans="1:14" x14ac:dyDescent="0.2">
      <c r="A108" s="4" t="s">
        <v>182</v>
      </c>
      <c r="B108" s="13" t="s">
        <v>183</v>
      </c>
      <c r="C108" s="13">
        <v>11929</v>
      </c>
      <c r="D108" s="2">
        <v>400</v>
      </c>
      <c r="E108" s="2">
        <v>737</v>
      </c>
      <c r="F108" s="2">
        <v>455</v>
      </c>
      <c r="G108" s="2">
        <v>283.39999999999998</v>
      </c>
      <c r="H108" s="2">
        <v>5964.5</v>
      </c>
      <c r="I108" s="2">
        <v>19768.900000000001</v>
      </c>
      <c r="J108" s="2">
        <v>2800.41</v>
      </c>
      <c r="K108" s="2">
        <v>1371.82</v>
      </c>
      <c r="L108" s="2">
        <v>5357.1700000000019</v>
      </c>
      <c r="M108" s="2">
        <v>9529.4000000000015</v>
      </c>
      <c r="N108" s="2">
        <v>10239.5</v>
      </c>
    </row>
    <row r="109" spans="1:14" x14ac:dyDescent="0.2">
      <c r="A109" s="4" t="s">
        <v>184</v>
      </c>
      <c r="B109" s="13" t="s">
        <v>185</v>
      </c>
      <c r="C109" s="13">
        <v>11557</v>
      </c>
      <c r="D109" s="2">
        <v>200</v>
      </c>
      <c r="E109" s="2">
        <v>717</v>
      </c>
      <c r="F109" s="2">
        <v>447</v>
      </c>
      <c r="G109" s="2">
        <v>283.39999999999998</v>
      </c>
      <c r="H109" s="2">
        <v>5778.5</v>
      </c>
      <c r="I109" s="2">
        <v>18982.900000000001</v>
      </c>
      <c r="J109" s="2">
        <v>2635.99</v>
      </c>
      <c r="K109" s="2">
        <v>1329.04</v>
      </c>
      <c r="L109" s="2">
        <v>3385.8700000000026</v>
      </c>
      <c r="M109" s="2">
        <v>7350.9000000000024</v>
      </c>
      <c r="N109" s="2">
        <v>11632</v>
      </c>
    </row>
    <row r="110" spans="1:14" x14ac:dyDescent="0.2">
      <c r="A110" s="4" t="s">
        <v>186</v>
      </c>
      <c r="B110" s="13" t="s">
        <v>187</v>
      </c>
      <c r="C110" s="13">
        <v>12319</v>
      </c>
      <c r="D110" s="2">
        <v>200</v>
      </c>
      <c r="E110" s="2">
        <v>788</v>
      </c>
      <c r="F110" s="2">
        <v>468</v>
      </c>
      <c r="G110" s="2">
        <v>0</v>
      </c>
      <c r="H110" s="2">
        <v>6159.5</v>
      </c>
      <c r="I110" s="2">
        <v>19934.5</v>
      </c>
      <c r="J110" s="2">
        <v>3050.83</v>
      </c>
      <c r="K110" s="2">
        <v>1416.68</v>
      </c>
      <c r="L110" s="2">
        <v>3477.49</v>
      </c>
      <c r="M110" s="2">
        <v>7945</v>
      </c>
      <c r="N110" s="2">
        <v>11989.5</v>
      </c>
    </row>
    <row r="111" spans="1:14" x14ac:dyDescent="0.2">
      <c r="A111" s="4" t="s">
        <v>188</v>
      </c>
      <c r="B111" s="13" t="s">
        <v>189</v>
      </c>
      <c r="C111" s="13">
        <v>12847</v>
      </c>
      <c r="D111" s="2">
        <v>200</v>
      </c>
      <c r="E111" s="2">
        <v>815</v>
      </c>
      <c r="F111" s="2">
        <v>496</v>
      </c>
      <c r="G111" s="2">
        <v>0</v>
      </c>
      <c r="H111" s="2">
        <v>6423.5</v>
      </c>
      <c r="I111" s="2">
        <v>20781.5</v>
      </c>
      <c r="J111" s="2">
        <v>3020.72</v>
      </c>
      <c r="K111" s="2">
        <v>1477.4</v>
      </c>
      <c r="L111" s="2">
        <v>6378.880000000001</v>
      </c>
      <c r="M111" s="2">
        <v>10877</v>
      </c>
      <c r="N111" s="2">
        <v>9904.5</v>
      </c>
    </row>
    <row r="112" spans="1:14" x14ac:dyDescent="0.2">
      <c r="A112" s="4" t="s">
        <v>190</v>
      </c>
      <c r="B112" s="13" t="s">
        <v>191</v>
      </c>
      <c r="C112" s="13">
        <v>12319</v>
      </c>
      <c r="D112" s="2">
        <v>200</v>
      </c>
      <c r="E112" s="2">
        <v>788</v>
      </c>
      <c r="F112" s="2">
        <v>468</v>
      </c>
      <c r="G112" s="2">
        <v>0</v>
      </c>
      <c r="H112" s="2">
        <v>7288.73</v>
      </c>
      <c r="I112" s="2">
        <v>21063.73</v>
      </c>
      <c r="J112" s="2">
        <v>2988.01</v>
      </c>
      <c r="K112" s="2">
        <v>1416.68</v>
      </c>
      <c r="L112" s="2">
        <v>123.04</v>
      </c>
      <c r="M112" s="2">
        <v>4527.7300000000005</v>
      </c>
      <c r="N112" s="2">
        <v>16536</v>
      </c>
    </row>
    <row r="113" spans="1:16" x14ac:dyDescent="0.2">
      <c r="A113" s="4" t="s">
        <v>192</v>
      </c>
      <c r="B113" s="13" t="s">
        <v>193</v>
      </c>
      <c r="C113" s="13">
        <v>12847</v>
      </c>
      <c r="D113" s="2">
        <v>200</v>
      </c>
      <c r="E113" s="2">
        <v>788</v>
      </c>
      <c r="F113" s="2">
        <v>312</v>
      </c>
      <c r="G113" s="2">
        <v>0</v>
      </c>
      <c r="H113" s="2">
        <v>6423.5</v>
      </c>
      <c r="I113" s="2">
        <v>20570.5</v>
      </c>
      <c r="J113" s="2">
        <v>2971.69</v>
      </c>
      <c r="K113" s="2">
        <v>1477.4</v>
      </c>
      <c r="L113" s="2">
        <v>2022.4099999999999</v>
      </c>
      <c r="M113" s="2">
        <v>6471.5</v>
      </c>
      <c r="N113" s="2">
        <v>14099</v>
      </c>
    </row>
    <row r="114" spans="1:16" x14ac:dyDescent="0.2">
      <c r="A114" s="4" t="s">
        <v>194</v>
      </c>
      <c r="B114" s="13" t="s">
        <v>195</v>
      </c>
      <c r="C114" s="13">
        <v>11929</v>
      </c>
      <c r="D114" s="2">
        <v>0</v>
      </c>
      <c r="E114" s="2">
        <v>737</v>
      </c>
      <c r="F114" s="2">
        <v>455</v>
      </c>
      <c r="G114" s="2">
        <v>0</v>
      </c>
      <c r="H114" s="2">
        <v>5964.5</v>
      </c>
      <c r="I114" s="2">
        <v>19085.5</v>
      </c>
      <c r="J114" s="2">
        <v>2567.9499999999998</v>
      </c>
      <c r="K114" s="2">
        <v>1371.82</v>
      </c>
      <c r="L114" s="2">
        <v>530.72999999999956</v>
      </c>
      <c r="M114" s="2">
        <v>4470.4999999999991</v>
      </c>
      <c r="N114" s="2">
        <v>14615</v>
      </c>
    </row>
    <row r="115" spans="1:16" x14ac:dyDescent="0.2">
      <c r="A115" s="4" t="s">
        <v>196</v>
      </c>
      <c r="B115" s="13" t="s">
        <v>197</v>
      </c>
      <c r="C115" s="13">
        <v>12319</v>
      </c>
      <c r="D115" s="2">
        <v>0</v>
      </c>
      <c r="E115" s="2">
        <v>788</v>
      </c>
      <c r="F115" s="2">
        <v>421.2</v>
      </c>
      <c r="G115" s="2">
        <v>0</v>
      </c>
      <c r="H115" s="2">
        <v>6159.5</v>
      </c>
      <c r="I115" s="2">
        <v>19687.7</v>
      </c>
      <c r="J115" s="2">
        <v>2120.4699999999998</v>
      </c>
      <c r="K115" s="2">
        <v>1416.68</v>
      </c>
      <c r="L115" s="2">
        <v>1939.0500000000011</v>
      </c>
      <c r="M115" s="2">
        <v>5476.2000000000007</v>
      </c>
      <c r="N115" s="2">
        <v>14211.5</v>
      </c>
    </row>
    <row r="116" spans="1:16" x14ac:dyDescent="0.2">
      <c r="A116" s="4" t="s">
        <v>198</v>
      </c>
      <c r="B116" s="13" t="s">
        <v>199</v>
      </c>
      <c r="C116" s="13">
        <v>11929</v>
      </c>
      <c r="D116" s="2">
        <v>200</v>
      </c>
      <c r="E116" s="2">
        <v>638.55999999999995</v>
      </c>
      <c r="F116" s="2">
        <v>394.16</v>
      </c>
      <c r="G116" s="2">
        <v>0</v>
      </c>
      <c r="H116" s="2">
        <v>4413.7299999999996</v>
      </c>
      <c r="I116" s="2">
        <v>17575.45</v>
      </c>
      <c r="J116" s="2">
        <v>2336.08</v>
      </c>
      <c r="K116" s="2">
        <v>1371.82</v>
      </c>
      <c r="L116" s="2">
        <v>1706.0500000000011</v>
      </c>
      <c r="M116" s="2">
        <v>5413.9500000000007</v>
      </c>
      <c r="N116" s="2">
        <v>12161.5</v>
      </c>
    </row>
    <row r="117" spans="1:16" x14ac:dyDescent="0.2">
      <c r="A117" s="4" t="s">
        <v>200</v>
      </c>
      <c r="B117" s="13" t="s">
        <v>201</v>
      </c>
      <c r="C117" s="2">
        <v>12319</v>
      </c>
      <c r="D117" s="2">
        <v>0</v>
      </c>
      <c r="E117" s="2">
        <v>737</v>
      </c>
      <c r="F117" s="2">
        <v>675</v>
      </c>
      <c r="G117" s="2">
        <v>0</v>
      </c>
      <c r="H117" s="2">
        <v>1642.53</v>
      </c>
      <c r="I117" s="2">
        <v>15373.53</v>
      </c>
      <c r="J117" s="2">
        <v>1823.18</v>
      </c>
      <c r="K117" s="2">
        <v>1396</v>
      </c>
      <c r="L117" s="2">
        <v>179.85000000000036</v>
      </c>
      <c r="M117" s="2">
        <v>3399.0300000000007</v>
      </c>
      <c r="N117" s="2">
        <v>11974.5</v>
      </c>
    </row>
    <row r="118" spans="1:16" x14ac:dyDescent="0.2">
      <c r="A118" s="4" t="s">
        <v>202</v>
      </c>
      <c r="B118" s="13" t="s">
        <v>203</v>
      </c>
      <c r="C118" s="2">
        <v>16896</v>
      </c>
      <c r="D118" s="2">
        <v>0</v>
      </c>
      <c r="E118" s="2">
        <v>1128</v>
      </c>
      <c r="F118" s="2">
        <v>923</v>
      </c>
      <c r="G118" s="2">
        <v>0</v>
      </c>
      <c r="H118" s="2">
        <v>0</v>
      </c>
      <c r="I118" s="2">
        <v>18947</v>
      </c>
      <c r="J118" s="2">
        <v>2624.88</v>
      </c>
      <c r="K118" s="2">
        <v>1943.04</v>
      </c>
      <c r="L118" s="2">
        <v>3705.58</v>
      </c>
      <c r="M118" s="2">
        <v>8273.5</v>
      </c>
      <c r="N118" s="2">
        <v>10673.5</v>
      </c>
    </row>
    <row r="119" spans="1:16" s="12" customFormat="1" x14ac:dyDescent="0.2">
      <c r="A119" s="11"/>
      <c r="B119" s="16"/>
      <c r="C119" s="12" t="s">
        <v>39</v>
      </c>
      <c r="D119" s="12" t="s">
        <v>39</v>
      </c>
      <c r="E119" s="12" t="s">
        <v>39</v>
      </c>
      <c r="F119" s="12" t="s">
        <v>39</v>
      </c>
      <c r="G119" s="12" t="s">
        <v>39</v>
      </c>
      <c r="H119" s="12" t="s">
        <v>39</v>
      </c>
      <c r="I119" s="12" t="s">
        <v>39</v>
      </c>
      <c r="J119" s="12" t="s">
        <v>39</v>
      </c>
      <c r="K119" s="12" t="s">
        <v>39</v>
      </c>
      <c r="L119" s="12" t="s">
        <v>39</v>
      </c>
      <c r="M119" s="12" t="s">
        <v>39</v>
      </c>
      <c r="N119" s="12" t="s">
        <v>39</v>
      </c>
      <c r="O119" s="2"/>
      <c r="P119" s="2"/>
    </row>
    <row r="120" spans="1:16" x14ac:dyDescent="0.2">
      <c r="B120" s="13"/>
    </row>
    <row r="121" spans="1:16" x14ac:dyDescent="0.2">
      <c r="A121" s="10" t="s">
        <v>206</v>
      </c>
      <c r="B121" s="13"/>
    </row>
    <row r="122" spans="1:16" x14ac:dyDescent="0.2">
      <c r="A122" s="4" t="s">
        <v>207</v>
      </c>
      <c r="B122" s="13" t="s">
        <v>208</v>
      </c>
      <c r="C122" s="13">
        <v>12688</v>
      </c>
      <c r="D122" s="2">
        <v>400</v>
      </c>
      <c r="E122" s="2">
        <v>802</v>
      </c>
      <c r="F122" s="2">
        <v>482</v>
      </c>
      <c r="G122" s="2">
        <v>850.2</v>
      </c>
      <c r="H122" s="2">
        <v>6343.95</v>
      </c>
      <c r="I122" s="2">
        <v>21566.15</v>
      </c>
      <c r="J122" s="2">
        <v>3198.1</v>
      </c>
      <c r="K122" s="2">
        <v>1459.1</v>
      </c>
      <c r="L122" s="2">
        <v>3973.4500000000007</v>
      </c>
      <c r="M122" s="2">
        <v>8630.6500000000015</v>
      </c>
      <c r="N122" s="2">
        <v>12935.5</v>
      </c>
    </row>
    <row r="123" spans="1:16" x14ac:dyDescent="0.2">
      <c r="A123" s="4" t="s">
        <v>209</v>
      </c>
      <c r="B123" s="13" t="s">
        <v>210</v>
      </c>
      <c r="C123" s="13">
        <v>11929</v>
      </c>
      <c r="D123" s="2">
        <v>200</v>
      </c>
      <c r="E123" s="2">
        <v>737</v>
      </c>
      <c r="F123" s="2">
        <v>455</v>
      </c>
      <c r="G123" s="2">
        <v>850.2</v>
      </c>
      <c r="H123" s="2">
        <v>5964.45</v>
      </c>
      <c r="I123" s="2">
        <v>20135.650000000001</v>
      </c>
      <c r="J123" s="2">
        <v>2878.75</v>
      </c>
      <c r="K123" s="2">
        <v>1371.82</v>
      </c>
      <c r="L123" s="2">
        <v>5759.0800000000017</v>
      </c>
      <c r="M123" s="2">
        <v>10009.650000000001</v>
      </c>
      <c r="N123" s="2">
        <v>10126</v>
      </c>
    </row>
    <row r="124" spans="1:16" x14ac:dyDescent="0.2">
      <c r="A124" s="4" t="s">
        <v>211</v>
      </c>
      <c r="B124" s="13" t="s">
        <v>212</v>
      </c>
      <c r="C124" s="13">
        <v>11929</v>
      </c>
      <c r="D124" s="2">
        <v>200</v>
      </c>
      <c r="E124" s="2">
        <v>737</v>
      </c>
      <c r="F124" s="2">
        <v>455</v>
      </c>
      <c r="G124" s="2">
        <v>850.2</v>
      </c>
      <c r="H124" s="2">
        <v>5964.45</v>
      </c>
      <c r="I124" s="2">
        <v>20135.650000000001</v>
      </c>
      <c r="J124" s="2">
        <v>2878.75</v>
      </c>
      <c r="K124" s="2">
        <v>1371.82</v>
      </c>
      <c r="L124" s="2">
        <v>119.58000000000175</v>
      </c>
      <c r="M124" s="2">
        <v>4370.1500000000015</v>
      </c>
      <c r="N124" s="2">
        <v>15765.5</v>
      </c>
    </row>
    <row r="125" spans="1:16" x14ac:dyDescent="0.2">
      <c r="A125" s="4" t="s">
        <v>213</v>
      </c>
      <c r="B125" s="13" t="s">
        <v>214</v>
      </c>
      <c r="C125" s="13">
        <v>11929</v>
      </c>
      <c r="D125" s="2">
        <v>200</v>
      </c>
      <c r="E125" s="2">
        <v>737</v>
      </c>
      <c r="F125" s="2">
        <v>455</v>
      </c>
      <c r="G125" s="2">
        <v>850.2</v>
      </c>
      <c r="H125" s="2">
        <v>5964.45</v>
      </c>
      <c r="I125" s="2">
        <v>20135.650000000001</v>
      </c>
      <c r="J125" s="2">
        <v>2878.75</v>
      </c>
      <c r="K125" s="2">
        <v>1371.82</v>
      </c>
      <c r="L125" s="2">
        <v>7687.0800000000017</v>
      </c>
      <c r="M125" s="2">
        <v>11937.650000000001</v>
      </c>
      <c r="N125" s="2">
        <v>8198</v>
      </c>
    </row>
    <row r="126" spans="1:16" x14ac:dyDescent="0.2">
      <c r="A126" s="4" t="s">
        <v>215</v>
      </c>
      <c r="B126" s="13" t="s">
        <v>216</v>
      </c>
      <c r="C126" s="13">
        <v>11929</v>
      </c>
      <c r="D126" s="2">
        <v>200</v>
      </c>
      <c r="E126" s="2">
        <v>737</v>
      </c>
      <c r="F126" s="2">
        <v>455</v>
      </c>
      <c r="G126" s="2">
        <v>708.5</v>
      </c>
      <c r="H126" s="2">
        <v>5964.5</v>
      </c>
      <c r="I126" s="2">
        <v>19994</v>
      </c>
      <c r="J126" s="2">
        <v>2766.51</v>
      </c>
      <c r="K126" s="2">
        <v>1371.82</v>
      </c>
      <c r="L126" s="2">
        <v>8570.67</v>
      </c>
      <c r="M126" s="2">
        <v>12709</v>
      </c>
      <c r="N126" s="2">
        <v>7285</v>
      </c>
    </row>
    <row r="127" spans="1:16" x14ac:dyDescent="0.2">
      <c r="A127" s="4" t="s">
        <v>217</v>
      </c>
      <c r="B127" s="13" t="s">
        <v>218</v>
      </c>
      <c r="C127" s="13">
        <v>11929</v>
      </c>
      <c r="D127" s="2">
        <v>0</v>
      </c>
      <c r="E127" s="2">
        <v>737</v>
      </c>
      <c r="F127" s="2">
        <v>455</v>
      </c>
      <c r="G127" s="2">
        <v>708.5</v>
      </c>
      <c r="H127" s="2">
        <v>5964.5</v>
      </c>
      <c r="I127" s="2">
        <v>19794</v>
      </c>
      <c r="J127" s="2">
        <v>2652.54</v>
      </c>
      <c r="K127" s="2">
        <v>1371.82</v>
      </c>
      <c r="L127" s="2">
        <v>9165.64</v>
      </c>
      <c r="M127" s="2">
        <v>13190</v>
      </c>
      <c r="N127" s="2">
        <v>6604</v>
      </c>
    </row>
    <row r="128" spans="1:16" x14ac:dyDescent="0.2">
      <c r="A128" s="4" t="s">
        <v>219</v>
      </c>
      <c r="B128" s="13" t="s">
        <v>220</v>
      </c>
      <c r="C128" s="13">
        <v>12688</v>
      </c>
      <c r="D128" s="2">
        <v>400</v>
      </c>
      <c r="E128" s="2">
        <v>802</v>
      </c>
      <c r="F128" s="2">
        <v>482</v>
      </c>
      <c r="G128" s="2">
        <v>850.2</v>
      </c>
      <c r="H128" s="2">
        <v>6344</v>
      </c>
      <c r="I128" s="2">
        <v>21566.2</v>
      </c>
      <c r="J128" s="2">
        <v>3198.11</v>
      </c>
      <c r="K128" s="2">
        <v>1459.1</v>
      </c>
      <c r="L128" s="2">
        <v>5988.4900000000016</v>
      </c>
      <c r="M128" s="2">
        <v>10645.7</v>
      </c>
      <c r="N128" s="2">
        <v>10920.5</v>
      </c>
    </row>
    <row r="129" spans="1:16" x14ac:dyDescent="0.2">
      <c r="A129" s="4" t="s">
        <v>221</v>
      </c>
      <c r="B129" s="13" t="s">
        <v>222</v>
      </c>
      <c r="C129" s="13">
        <v>11929</v>
      </c>
      <c r="D129" s="2">
        <v>0</v>
      </c>
      <c r="E129" s="2">
        <v>737</v>
      </c>
      <c r="F129" s="2">
        <v>455</v>
      </c>
      <c r="G129" s="2">
        <v>708.5</v>
      </c>
      <c r="H129" s="2">
        <v>5964.5</v>
      </c>
      <c r="I129" s="2">
        <v>19794</v>
      </c>
      <c r="J129" s="2">
        <v>2790.03</v>
      </c>
      <c r="K129" s="2">
        <v>1371.82</v>
      </c>
      <c r="L129" s="2">
        <v>6157.65</v>
      </c>
      <c r="M129" s="2">
        <v>10319.5</v>
      </c>
      <c r="N129" s="2">
        <v>9474.5</v>
      </c>
    </row>
    <row r="130" spans="1:16" x14ac:dyDescent="0.2">
      <c r="A130" s="4" t="s">
        <v>223</v>
      </c>
      <c r="B130" s="13" t="s">
        <v>224</v>
      </c>
      <c r="C130" s="13">
        <v>11929</v>
      </c>
      <c r="D130" s="2">
        <v>400</v>
      </c>
      <c r="E130" s="2">
        <v>737</v>
      </c>
      <c r="F130" s="2">
        <v>455</v>
      </c>
      <c r="G130" s="2">
        <v>566.79999999999995</v>
      </c>
      <c r="H130" s="2">
        <v>5964.5</v>
      </c>
      <c r="I130" s="2">
        <v>20052.3</v>
      </c>
      <c r="J130" s="2">
        <v>2860.94</v>
      </c>
      <c r="K130" s="2">
        <v>1371.82</v>
      </c>
      <c r="L130" s="2">
        <v>7945.5399999999991</v>
      </c>
      <c r="M130" s="2">
        <v>12178.3</v>
      </c>
      <c r="N130" s="2">
        <v>7874</v>
      </c>
    </row>
    <row r="131" spans="1:16" x14ac:dyDescent="0.2">
      <c r="A131" s="4" t="s">
        <v>225</v>
      </c>
      <c r="B131" s="13" t="s">
        <v>226</v>
      </c>
      <c r="C131" s="13">
        <v>11929</v>
      </c>
      <c r="D131" s="2">
        <v>200</v>
      </c>
      <c r="E131" s="2">
        <v>737</v>
      </c>
      <c r="F131" s="2">
        <v>455</v>
      </c>
      <c r="G131" s="2">
        <v>566.79999999999995</v>
      </c>
      <c r="H131" s="2">
        <v>5964.5</v>
      </c>
      <c r="I131" s="2">
        <v>19852.3</v>
      </c>
      <c r="J131" s="2">
        <v>2818.22</v>
      </c>
      <c r="K131" s="2">
        <v>1371.82</v>
      </c>
      <c r="L131" s="2">
        <v>6085.2599999999984</v>
      </c>
      <c r="M131" s="2">
        <v>10275.299999999999</v>
      </c>
      <c r="N131" s="2">
        <v>9577</v>
      </c>
    </row>
    <row r="132" spans="1:16" x14ac:dyDescent="0.2">
      <c r="A132" s="4" t="s">
        <v>227</v>
      </c>
      <c r="B132" s="13" t="s">
        <v>228</v>
      </c>
      <c r="C132" s="13">
        <v>11929</v>
      </c>
      <c r="D132" s="2">
        <v>200</v>
      </c>
      <c r="E132" s="2">
        <v>737</v>
      </c>
      <c r="F132" s="2">
        <v>455</v>
      </c>
      <c r="G132" s="2">
        <v>425.1</v>
      </c>
      <c r="H132" s="2">
        <v>5964.5</v>
      </c>
      <c r="I132" s="2">
        <v>19710.599999999999</v>
      </c>
      <c r="J132" s="2">
        <v>2787.96</v>
      </c>
      <c r="K132" s="2">
        <v>1371.82</v>
      </c>
      <c r="L132" s="2">
        <v>4315.32</v>
      </c>
      <c r="M132" s="2">
        <v>8475.0999999999985</v>
      </c>
      <c r="N132" s="2">
        <v>11235.5</v>
      </c>
    </row>
    <row r="133" spans="1:16" x14ac:dyDescent="0.2">
      <c r="A133" s="4" t="s">
        <v>229</v>
      </c>
      <c r="B133" s="13" t="s">
        <v>230</v>
      </c>
      <c r="C133" s="13">
        <v>12688</v>
      </c>
      <c r="D133" s="2">
        <v>400</v>
      </c>
      <c r="E133" s="2">
        <v>802</v>
      </c>
      <c r="F133" s="2">
        <v>482</v>
      </c>
      <c r="G133" s="2">
        <v>425.1</v>
      </c>
      <c r="H133" s="2">
        <v>6344</v>
      </c>
      <c r="I133" s="2">
        <v>21141.1</v>
      </c>
      <c r="J133" s="2">
        <v>3102.72</v>
      </c>
      <c r="K133" s="2">
        <v>1459.1</v>
      </c>
      <c r="L133" s="2">
        <v>6471.2799999999988</v>
      </c>
      <c r="M133" s="2">
        <v>11033.099999999999</v>
      </c>
      <c r="N133" s="2">
        <v>10108</v>
      </c>
    </row>
    <row r="134" spans="1:16" x14ac:dyDescent="0.2">
      <c r="A134" s="4" t="s">
        <v>231</v>
      </c>
      <c r="B134" s="13" t="s">
        <v>232</v>
      </c>
      <c r="C134" s="13">
        <v>12688</v>
      </c>
      <c r="D134" s="2">
        <v>0</v>
      </c>
      <c r="E134" s="2">
        <v>802</v>
      </c>
      <c r="F134" s="2">
        <v>482</v>
      </c>
      <c r="G134" s="2">
        <v>283.39999999999998</v>
      </c>
      <c r="H134" s="2">
        <v>6344</v>
      </c>
      <c r="I134" s="2">
        <v>20599.400000000001</v>
      </c>
      <c r="J134" s="2">
        <v>2981.15</v>
      </c>
      <c r="K134" s="2">
        <v>1459.1</v>
      </c>
      <c r="L134" s="2">
        <v>5151.1500000000015</v>
      </c>
      <c r="M134" s="2">
        <v>9591.4000000000015</v>
      </c>
      <c r="N134" s="2">
        <v>11008</v>
      </c>
    </row>
    <row r="135" spans="1:16" x14ac:dyDescent="0.2">
      <c r="A135" s="4" t="s">
        <v>233</v>
      </c>
      <c r="B135" s="13" t="s">
        <v>234</v>
      </c>
      <c r="C135" s="13">
        <v>11929</v>
      </c>
      <c r="D135" s="2">
        <v>0</v>
      </c>
      <c r="E135" s="2">
        <v>737</v>
      </c>
      <c r="F135" s="2">
        <v>455</v>
      </c>
      <c r="G135" s="2">
        <v>283.39999999999998</v>
      </c>
      <c r="H135" s="2">
        <v>5964.5</v>
      </c>
      <c r="I135" s="2">
        <v>19368.900000000001</v>
      </c>
      <c r="J135" s="2">
        <v>1994.49</v>
      </c>
      <c r="K135" s="2">
        <v>1371.82</v>
      </c>
      <c r="L135" s="2">
        <v>1531.090000000002</v>
      </c>
      <c r="M135" s="2">
        <v>4897.4000000000015</v>
      </c>
      <c r="N135" s="2">
        <v>14471.5</v>
      </c>
    </row>
    <row r="136" spans="1:16" x14ac:dyDescent="0.2">
      <c r="A136" s="4" t="s">
        <v>235</v>
      </c>
      <c r="B136" s="13" t="s">
        <v>236</v>
      </c>
      <c r="C136" s="13">
        <v>11929</v>
      </c>
      <c r="D136" s="2">
        <v>200</v>
      </c>
      <c r="E136" s="2">
        <v>737</v>
      </c>
      <c r="F136" s="2">
        <v>455</v>
      </c>
      <c r="G136" s="2">
        <v>0</v>
      </c>
      <c r="H136" s="2">
        <v>5964.5</v>
      </c>
      <c r="I136" s="2">
        <v>19285.5</v>
      </c>
      <c r="J136" s="2">
        <v>2698.61</v>
      </c>
      <c r="K136" s="2">
        <v>1371.82</v>
      </c>
      <c r="L136" s="2">
        <v>4119.07</v>
      </c>
      <c r="M136" s="2">
        <v>8189.5</v>
      </c>
      <c r="N136" s="2">
        <v>11096</v>
      </c>
    </row>
    <row r="137" spans="1:16" x14ac:dyDescent="0.2">
      <c r="A137" s="4" t="s">
        <v>237</v>
      </c>
      <c r="B137" s="13" t="s">
        <v>238</v>
      </c>
      <c r="C137" s="13">
        <v>11929</v>
      </c>
      <c r="D137" s="2">
        <v>0</v>
      </c>
      <c r="E137" s="2">
        <v>737</v>
      </c>
      <c r="F137" s="2">
        <v>455</v>
      </c>
      <c r="G137" s="2">
        <v>0</v>
      </c>
      <c r="H137" s="2">
        <v>5391.91</v>
      </c>
      <c r="I137" s="2">
        <v>18512.91</v>
      </c>
      <c r="J137" s="2">
        <v>2533.5300000000002</v>
      </c>
      <c r="K137" s="2">
        <v>1371.78</v>
      </c>
      <c r="L137" s="2">
        <v>4955.5999999999985</v>
      </c>
      <c r="M137" s="2">
        <v>8860.91</v>
      </c>
      <c r="N137" s="2">
        <v>9652</v>
      </c>
    </row>
    <row r="138" spans="1:16" x14ac:dyDescent="0.2">
      <c r="A138" s="4" t="s">
        <v>239</v>
      </c>
      <c r="B138" s="13" t="s">
        <v>240</v>
      </c>
      <c r="C138" s="13">
        <v>11929</v>
      </c>
      <c r="D138" s="2">
        <v>200</v>
      </c>
      <c r="E138" s="2">
        <v>737</v>
      </c>
      <c r="F138" s="2">
        <v>455</v>
      </c>
      <c r="G138" s="2">
        <v>0</v>
      </c>
      <c r="H138" s="2">
        <v>5391.91</v>
      </c>
      <c r="I138" s="2">
        <v>18712.91</v>
      </c>
      <c r="J138" s="2">
        <v>2574.79</v>
      </c>
      <c r="K138" s="2">
        <v>1371.78</v>
      </c>
      <c r="L138" s="2">
        <v>3414.34</v>
      </c>
      <c r="M138" s="2">
        <v>7360.91</v>
      </c>
      <c r="N138" s="2">
        <v>11352</v>
      </c>
    </row>
    <row r="139" spans="1:16" x14ac:dyDescent="0.2">
      <c r="A139" s="4" t="s">
        <v>241</v>
      </c>
      <c r="B139" s="13" t="s">
        <v>242</v>
      </c>
      <c r="C139" s="13">
        <v>14256</v>
      </c>
      <c r="D139" s="2">
        <v>0</v>
      </c>
      <c r="E139" s="2">
        <v>941.16</v>
      </c>
      <c r="F139" s="2">
        <v>645</v>
      </c>
      <c r="G139" s="2">
        <v>0</v>
      </c>
      <c r="H139" s="2">
        <v>0</v>
      </c>
      <c r="I139" s="2">
        <v>15842.16</v>
      </c>
      <c r="J139" s="2">
        <v>1961.68</v>
      </c>
      <c r="K139" s="2">
        <v>1639.44</v>
      </c>
      <c r="L139" s="2">
        <v>4.0000000000873115E-2</v>
      </c>
      <c r="M139" s="2">
        <v>3601.1600000000008</v>
      </c>
      <c r="N139" s="2">
        <v>12241</v>
      </c>
    </row>
    <row r="140" spans="1:16" x14ac:dyDescent="0.2">
      <c r="A140" s="4" t="s">
        <v>243</v>
      </c>
      <c r="B140" s="13" t="s">
        <v>244</v>
      </c>
      <c r="C140" s="13">
        <v>11929</v>
      </c>
      <c r="D140" s="2">
        <v>200</v>
      </c>
      <c r="E140" s="2">
        <v>737</v>
      </c>
      <c r="F140" s="2">
        <v>455</v>
      </c>
      <c r="G140" s="2">
        <v>0</v>
      </c>
      <c r="H140" s="2">
        <v>4706.24</v>
      </c>
      <c r="I140" s="2">
        <v>18027.239999999998</v>
      </c>
      <c r="J140" s="2">
        <v>2429.79</v>
      </c>
      <c r="K140" s="2">
        <v>1371.78</v>
      </c>
      <c r="L140" s="2">
        <v>0.66999999999825377</v>
      </c>
      <c r="M140" s="2">
        <v>3802.239999999998</v>
      </c>
      <c r="N140" s="2">
        <v>14225</v>
      </c>
    </row>
    <row r="141" spans="1:16" x14ac:dyDescent="0.2">
      <c r="A141" s="4" t="s">
        <v>245</v>
      </c>
      <c r="B141" s="13" t="s">
        <v>246</v>
      </c>
      <c r="C141" s="13">
        <v>11929</v>
      </c>
      <c r="D141" s="2">
        <v>200</v>
      </c>
      <c r="E141" s="2">
        <v>737</v>
      </c>
      <c r="F141" s="2">
        <v>675</v>
      </c>
      <c r="G141" s="2">
        <v>0</v>
      </c>
      <c r="H141" s="2">
        <v>3181.04</v>
      </c>
      <c r="I141" s="2">
        <v>16722.04</v>
      </c>
      <c r="J141" s="2">
        <v>2149.5300000000002</v>
      </c>
      <c r="K141" s="2">
        <v>1371.78</v>
      </c>
      <c r="L141" s="2">
        <v>0.72999999999956344</v>
      </c>
      <c r="M141" s="2">
        <v>3522.04</v>
      </c>
      <c r="N141" s="2">
        <v>13200</v>
      </c>
    </row>
    <row r="142" spans="1:16" x14ac:dyDescent="0.2">
      <c r="A142" s="4" t="s">
        <v>247</v>
      </c>
      <c r="B142" s="13" t="s">
        <v>248</v>
      </c>
      <c r="C142" s="2">
        <v>11929</v>
      </c>
      <c r="D142" s="2">
        <v>200</v>
      </c>
      <c r="E142" s="2">
        <v>737</v>
      </c>
      <c r="F142" s="2">
        <v>675</v>
      </c>
      <c r="G142" s="2">
        <v>0</v>
      </c>
      <c r="H142" s="2">
        <v>735.62</v>
      </c>
      <c r="I142" s="2">
        <v>14276.62</v>
      </c>
      <c r="J142" s="2">
        <v>1627.26</v>
      </c>
      <c r="K142" s="2">
        <v>1371.82</v>
      </c>
      <c r="L142" s="2">
        <v>4.0000000000873115E-2</v>
      </c>
      <c r="M142" s="2">
        <v>2999.1200000000008</v>
      </c>
      <c r="N142" s="2">
        <v>11277.5</v>
      </c>
    </row>
    <row r="143" spans="1:16" s="12" customFormat="1" x14ac:dyDescent="0.2">
      <c r="A143" s="11"/>
      <c r="B143" s="16"/>
      <c r="C143" s="12" t="s">
        <v>39</v>
      </c>
      <c r="D143" s="12" t="s">
        <v>39</v>
      </c>
      <c r="E143" s="12" t="s">
        <v>39</v>
      </c>
      <c r="F143" s="12" t="s">
        <v>39</v>
      </c>
      <c r="G143" s="12" t="s">
        <v>39</v>
      </c>
      <c r="H143" s="12" t="s">
        <v>39</v>
      </c>
      <c r="I143" s="12" t="s">
        <v>39</v>
      </c>
      <c r="J143" s="12" t="s">
        <v>39</v>
      </c>
      <c r="K143" s="12" t="s">
        <v>39</v>
      </c>
      <c r="L143" s="12" t="s">
        <v>39</v>
      </c>
      <c r="M143" s="12" t="s">
        <v>39</v>
      </c>
      <c r="N143" s="12" t="s">
        <v>39</v>
      </c>
      <c r="O143" s="2"/>
      <c r="P143" s="2"/>
    </row>
    <row r="144" spans="1:16" x14ac:dyDescent="0.2">
      <c r="B144" s="13"/>
    </row>
    <row r="145" spans="1:16" x14ac:dyDescent="0.2">
      <c r="A145" s="10" t="s">
        <v>251</v>
      </c>
      <c r="B145" s="13"/>
    </row>
    <row r="146" spans="1:16" x14ac:dyDescent="0.2">
      <c r="A146" s="4" t="s">
        <v>252</v>
      </c>
      <c r="B146" s="13" t="s">
        <v>253</v>
      </c>
      <c r="C146" s="13">
        <v>14256</v>
      </c>
      <c r="D146" s="2">
        <v>200</v>
      </c>
      <c r="E146" s="2">
        <v>941</v>
      </c>
      <c r="F146" s="2">
        <v>645</v>
      </c>
      <c r="G146" s="2">
        <v>851.02</v>
      </c>
      <c r="H146" s="2">
        <v>7128</v>
      </c>
      <c r="I146" s="2">
        <v>24021.02</v>
      </c>
      <c r="J146" s="2">
        <v>3760.83</v>
      </c>
      <c r="K146" s="2">
        <v>1639.4</v>
      </c>
      <c r="L146" s="2">
        <v>6795.2900000000009</v>
      </c>
      <c r="M146" s="2">
        <v>12195.52</v>
      </c>
      <c r="N146" s="2">
        <v>11825.5</v>
      </c>
    </row>
    <row r="147" spans="1:16" x14ac:dyDescent="0.2">
      <c r="A147" s="4" t="s">
        <v>254</v>
      </c>
      <c r="B147" s="13" t="s">
        <v>255</v>
      </c>
      <c r="C147" s="13">
        <v>12319</v>
      </c>
      <c r="D147" s="2">
        <v>200</v>
      </c>
      <c r="E147" s="2">
        <v>788</v>
      </c>
      <c r="F147" s="2">
        <v>468</v>
      </c>
      <c r="G147" s="2">
        <v>708.5</v>
      </c>
      <c r="H147" s="2">
        <v>6159.5</v>
      </c>
      <c r="I147" s="2">
        <v>20643</v>
      </c>
      <c r="J147" s="2">
        <v>3020.01</v>
      </c>
      <c r="K147" s="2">
        <v>1416.68</v>
      </c>
      <c r="L147" s="2">
        <v>5852.3099999999995</v>
      </c>
      <c r="M147" s="2">
        <v>10289</v>
      </c>
      <c r="N147" s="2">
        <v>10354</v>
      </c>
    </row>
    <row r="148" spans="1:16" x14ac:dyDescent="0.2">
      <c r="A148" s="4" t="s">
        <v>256</v>
      </c>
      <c r="B148" s="13" t="s">
        <v>257</v>
      </c>
      <c r="C148" s="13">
        <v>12319</v>
      </c>
      <c r="D148" s="2">
        <v>400</v>
      </c>
      <c r="E148" s="2">
        <v>788</v>
      </c>
      <c r="F148" s="2">
        <v>468</v>
      </c>
      <c r="G148" s="2">
        <v>566.79999999999995</v>
      </c>
      <c r="H148" s="2">
        <v>6159.5</v>
      </c>
      <c r="I148" s="2">
        <v>20701.3</v>
      </c>
      <c r="J148" s="2">
        <v>3002.03</v>
      </c>
      <c r="K148" s="2">
        <v>1416.68</v>
      </c>
      <c r="L148" s="2">
        <v>5002.09</v>
      </c>
      <c r="M148" s="2">
        <v>9420.7999999999993</v>
      </c>
      <c r="N148" s="2">
        <v>11280.5</v>
      </c>
    </row>
    <row r="149" spans="1:16" x14ac:dyDescent="0.2">
      <c r="A149" s="4" t="s">
        <v>258</v>
      </c>
      <c r="B149" s="13" t="s">
        <v>259</v>
      </c>
      <c r="C149" s="13">
        <v>12319</v>
      </c>
      <c r="D149" s="2">
        <v>400</v>
      </c>
      <c r="E149" s="2">
        <v>788</v>
      </c>
      <c r="F149" s="2">
        <v>468</v>
      </c>
      <c r="G149" s="2">
        <v>283.39999999999998</v>
      </c>
      <c r="H149" s="2">
        <v>6159.5</v>
      </c>
      <c r="I149" s="2">
        <v>20417.900000000001</v>
      </c>
      <c r="J149" s="2">
        <v>3062.6</v>
      </c>
      <c r="K149" s="2">
        <v>1416.68</v>
      </c>
      <c r="L149" s="2">
        <v>6444.6200000000026</v>
      </c>
      <c r="M149" s="2">
        <v>10923.900000000001</v>
      </c>
      <c r="N149" s="2">
        <v>9494</v>
      </c>
    </row>
    <row r="150" spans="1:16" x14ac:dyDescent="0.2">
      <c r="A150" s="4" t="s">
        <v>260</v>
      </c>
      <c r="B150" s="13" t="s">
        <v>261</v>
      </c>
      <c r="C150" s="13">
        <v>12319</v>
      </c>
      <c r="D150" s="2">
        <v>400</v>
      </c>
      <c r="E150" s="2">
        <v>788</v>
      </c>
      <c r="F150" s="2">
        <v>468</v>
      </c>
      <c r="G150" s="2">
        <v>0</v>
      </c>
      <c r="H150" s="2">
        <v>6159.5</v>
      </c>
      <c r="I150" s="2">
        <v>20134.5</v>
      </c>
      <c r="J150" s="2">
        <v>2955.25</v>
      </c>
      <c r="K150" s="2">
        <v>1416.68</v>
      </c>
      <c r="L150" s="2">
        <v>4608.07</v>
      </c>
      <c r="M150" s="2">
        <v>8980</v>
      </c>
      <c r="N150" s="2">
        <v>11154.5</v>
      </c>
    </row>
    <row r="151" spans="1:16" x14ac:dyDescent="0.2">
      <c r="A151" s="4" t="s">
        <v>262</v>
      </c>
      <c r="B151" s="13" t="s">
        <v>263</v>
      </c>
      <c r="C151" s="13">
        <v>12319</v>
      </c>
      <c r="D151" s="2">
        <v>0</v>
      </c>
      <c r="E151" s="2">
        <v>788</v>
      </c>
      <c r="F151" s="2">
        <v>468</v>
      </c>
      <c r="G151" s="2">
        <v>0</v>
      </c>
      <c r="H151" s="2">
        <v>6159.5</v>
      </c>
      <c r="I151" s="2">
        <v>19734.5</v>
      </c>
      <c r="J151" s="2">
        <v>2793.07</v>
      </c>
      <c r="K151" s="2">
        <v>1416.68</v>
      </c>
      <c r="L151" s="2">
        <v>4744.25</v>
      </c>
      <c r="M151" s="2">
        <v>8954</v>
      </c>
      <c r="N151" s="2">
        <v>10780.5</v>
      </c>
    </row>
    <row r="152" spans="1:16" s="12" customFormat="1" x14ac:dyDescent="0.2">
      <c r="A152" s="11"/>
      <c r="B152" s="16"/>
      <c r="C152" s="12" t="s">
        <v>39</v>
      </c>
      <c r="D152" s="12" t="s">
        <v>39</v>
      </c>
      <c r="E152" s="12" t="s">
        <v>39</v>
      </c>
      <c r="F152" s="12" t="s">
        <v>39</v>
      </c>
      <c r="G152" s="12" t="s">
        <v>39</v>
      </c>
      <c r="H152" s="12" t="s">
        <v>39</v>
      </c>
      <c r="I152" s="12" t="s">
        <v>39</v>
      </c>
      <c r="J152" s="12" t="s">
        <v>39</v>
      </c>
      <c r="K152" s="12" t="s">
        <v>39</v>
      </c>
      <c r="L152" s="12" t="s">
        <v>39</v>
      </c>
      <c r="M152" s="12" t="s">
        <v>39</v>
      </c>
      <c r="N152" s="12" t="s">
        <v>39</v>
      </c>
      <c r="O152" s="2"/>
      <c r="P152" s="2"/>
    </row>
    <row r="153" spans="1:16" x14ac:dyDescent="0.2">
      <c r="B153" s="13"/>
    </row>
    <row r="154" spans="1:16" x14ac:dyDescent="0.2">
      <c r="A154" s="10" t="s">
        <v>264</v>
      </c>
      <c r="B154" s="13"/>
    </row>
    <row r="155" spans="1:16" x14ac:dyDescent="0.2">
      <c r="A155" s="4" t="s">
        <v>265</v>
      </c>
      <c r="B155" s="13" t="s">
        <v>266</v>
      </c>
      <c r="C155" s="13">
        <v>14256</v>
      </c>
      <c r="D155" s="2">
        <v>0</v>
      </c>
      <c r="E155" s="2">
        <v>941</v>
      </c>
      <c r="F155" s="2">
        <v>645</v>
      </c>
      <c r="G155" s="2">
        <v>425.1</v>
      </c>
      <c r="H155" s="2">
        <v>7128</v>
      </c>
      <c r="I155" s="2">
        <v>23395.1</v>
      </c>
      <c r="J155" s="2">
        <v>3672.82</v>
      </c>
      <c r="K155" s="2">
        <v>1639.4</v>
      </c>
      <c r="L155" s="2">
        <v>5670.3799999999974</v>
      </c>
      <c r="M155" s="2">
        <v>10982.599999999999</v>
      </c>
      <c r="N155" s="2">
        <v>12412.5</v>
      </c>
    </row>
    <row r="156" spans="1:16" x14ac:dyDescent="0.2">
      <c r="A156" s="4" t="s">
        <v>267</v>
      </c>
      <c r="B156" s="13" t="s">
        <v>268</v>
      </c>
      <c r="C156" s="13">
        <v>12319</v>
      </c>
      <c r="D156" s="2">
        <v>200</v>
      </c>
      <c r="E156" s="2">
        <v>788</v>
      </c>
      <c r="F156" s="2">
        <v>384.5</v>
      </c>
      <c r="G156" s="2">
        <v>283.39999999999998</v>
      </c>
      <c r="H156" s="2">
        <v>6159.5</v>
      </c>
      <c r="I156" s="2">
        <v>20134.400000000001</v>
      </c>
      <c r="J156" s="2">
        <v>2988.12</v>
      </c>
      <c r="K156" s="2">
        <v>1416.68</v>
      </c>
      <c r="L156" s="2">
        <v>7045.1000000000022</v>
      </c>
      <c r="M156" s="2">
        <v>11449.900000000001</v>
      </c>
      <c r="N156" s="2">
        <v>8684.5</v>
      </c>
    </row>
    <row r="157" spans="1:16" s="12" customFormat="1" x14ac:dyDescent="0.2">
      <c r="A157" s="11"/>
      <c r="B157" s="16"/>
      <c r="C157" s="12" t="s">
        <v>39</v>
      </c>
      <c r="D157" s="12" t="s">
        <v>39</v>
      </c>
      <c r="E157" s="12" t="s">
        <v>39</v>
      </c>
      <c r="F157" s="12" t="s">
        <v>39</v>
      </c>
      <c r="G157" s="12" t="s">
        <v>39</v>
      </c>
      <c r="H157" s="12" t="s">
        <v>39</v>
      </c>
      <c r="I157" s="12" t="s">
        <v>39</v>
      </c>
      <c r="J157" s="12" t="s">
        <v>39</v>
      </c>
      <c r="K157" s="12" t="s">
        <v>39</v>
      </c>
      <c r="L157" s="12" t="s">
        <v>39</v>
      </c>
      <c r="M157" s="12" t="s">
        <v>39</v>
      </c>
      <c r="N157" s="12" t="s">
        <v>39</v>
      </c>
      <c r="O157" s="2"/>
      <c r="P157" s="2"/>
    </row>
    <row r="158" spans="1:16" x14ac:dyDescent="0.2">
      <c r="B158" s="13"/>
    </row>
    <row r="159" spans="1:16" x14ac:dyDescent="0.2">
      <c r="A159" s="10" t="s">
        <v>269</v>
      </c>
      <c r="B159" s="13"/>
    </row>
    <row r="160" spans="1:16" x14ac:dyDescent="0.2">
      <c r="A160" s="4" t="s">
        <v>270</v>
      </c>
      <c r="B160" s="13" t="s">
        <v>271</v>
      </c>
      <c r="C160" s="2">
        <v>13775</v>
      </c>
      <c r="D160" s="2">
        <v>200</v>
      </c>
      <c r="E160" s="2">
        <v>903</v>
      </c>
      <c r="F160" s="2">
        <v>549</v>
      </c>
      <c r="G160" s="2">
        <v>708.5</v>
      </c>
      <c r="H160" s="2">
        <v>6887.5</v>
      </c>
      <c r="I160" s="2">
        <v>23023</v>
      </c>
      <c r="J160" s="2">
        <v>3533.02</v>
      </c>
      <c r="K160" s="2">
        <v>1584.1</v>
      </c>
      <c r="L160" s="2">
        <v>10116.880000000001</v>
      </c>
      <c r="M160" s="2">
        <v>15234</v>
      </c>
      <c r="N160" s="2">
        <v>7789</v>
      </c>
    </row>
    <row r="161" spans="1:14" x14ac:dyDescent="0.2">
      <c r="A161" s="4" t="s">
        <v>272</v>
      </c>
      <c r="B161" s="13" t="s">
        <v>273</v>
      </c>
      <c r="C161" s="2">
        <v>13775</v>
      </c>
      <c r="D161" s="2">
        <v>0</v>
      </c>
      <c r="E161" s="2">
        <v>903</v>
      </c>
      <c r="F161" s="2">
        <v>549</v>
      </c>
      <c r="G161" s="2">
        <v>708.5</v>
      </c>
      <c r="H161" s="2">
        <v>6887.5</v>
      </c>
      <c r="I161" s="2">
        <v>22823</v>
      </c>
      <c r="J161" s="2">
        <v>3485.98</v>
      </c>
      <c r="K161" s="2">
        <v>1584.1</v>
      </c>
      <c r="L161" s="2">
        <v>2623.4199999999983</v>
      </c>
      <c r="M161" s="2">
        <v>7693.4999999999982</v>
      </c>
      <c r="N161" s="2">
        <v>15129.5</v>
      </c>
    </row>
    <row r="162" spans="1:14" x14ac:dyDescent="0.2">
      <c r="A162" s="4" t="s">
        <v>274</v>
      </c>
      <c r="B162" s="13" t="s">
        <v>275</v>
      </c>
      <c r="C162" s="2">
        <v>13308</v>
      </c>
      <c r="D162" s="2">
        <v>200</v>
      </c>
      <c r="E162" s="2">
        <v>915</v>
      </c>
      <c r="F162" s="2">
        <v>616</v>
      </c>
      <c r="G162" s="2">
        <v>566.79999999999995</v>
      </c>
      <c r="H162" s="2">
        <v>6654</v>
      </c>
      <c r="I162" s="2">
        <v>22259.8</v>
      </c>
      <c r="J162" s="2">
        <v>3354.9</v>
      </c>
      <c r="K162" s="2">
        <v>1530.38</v>
      </c>
      <c r="L162" s="2">
        <v>133.5199999999968</v>
      </c>
      <c r="M162" s="2">
        <v>5018.7999999999975</v>
      </c>
      <c r="N162" s="2">
        <v>17241</v>
      </c>
    </row>
    <row r="163" spans="1:14" x14ac:dyDescent="0.2">
      <c r="A163" s="4" t="s">
        <v>276</v>
      </c>
      <c r="B163" s="13" t="s">
        <v>277</v>
      </c>
      <c r="C163" s="2">
        <v>12688</v>
      </c>
      <c r="D163" s="2">
        <v>0</v>
      </c>
      <c r="E163" s="2">
        <v>802</v>
      </c>
      <c r="F163" s="2">
        <v>241</v>
      </c>
      <c r="G163" s="2">
        <v>566.79999999999995</v>
      </c>
      <c r="H163" s="2">
        <v>6344</v>
      </c>
      <c r="I163" s="2">
        <v>20641.8</v>
      </c>
      <c r="J163" s="2">
        <v>2203.12</v>
      </c>
      <c r="K163" s="2">
        <v>1459.1</v>
      </c>
      <c r="L163" s="2">
        <v>8399.5799999999981</v>
      </c>
      <c r="M163" s="2">
        <v>12061.799999999997</v>
      </c>
      <c r="N163" s="2">
        <v>8580</v>
      </c>
    </row>
    <row r="164" spans="1:14" x14ac:dyDescent="0.2">
      <c r="A164" s="4" t="s">
        <v>278</v>
      </c>
      <c r="B164" s="13" t="s">
        <v>279</v>
      </c>
      <c r="C164" s="2">
        <v>13775</v>
      </c>
      <c r="D164" s="2">
        <v>200</v>
      </c>
      <c r="E164" s="2">
        <v>903</v>
      </c>
      <c r="F164" s="2">
        <v>493.82</v>
      </c>
      <c r="G164" s="2">
        <v>566.79999999999995</v>
      </c>
      <c r="H164" s="2">
        <v>6887.5</v>
      </c>
      <c r="I164" s="2">
        <v>22826.12</v>
      </c>
      <c r="J164" s="2">
        <v>3483.92</v>
      </c>
      <c r="K164" s="2">
        <v>1584.1</v>
      </c>
      <c r="L164" s="2">
        <v>8528.5999999999985</v>
      </c>
      <c r="M164" s="2">
        <v>13596.619999999999</v>
      </c>
      <c r="N164" s="2">
        <v>9229.5</v>
      </c>
    </row>
    <row r="165" spans="1:14" x14ac:dyDescent="0.2">
      <c r="A165" s="4" t="s">
        <v>280</v>
      </c>
      <c r="B165" s="13" t="s">
        <v>281</v>
      </c>
      <c r="C165" s="2">
        <v>13308</v>
      </c>
      <c r="D165" s="2">
        <v>200</v>
      </c>
      <c r="E165" s="2">
        <v>915</v>
      </c>
      <c r="F165" s="2">
        <v>505.11</v>
      </c>
      <c r="G165" s="2">
        <v>566.79999999999995</v>
      </c>
      <c r="H165" s="2">
        <v>6654</v>
      </c>
      <c r="I165" s="2">
        <v>22148.91</v>
      </c>
      <c r="J165" s="2">
        <v>3325.56</v>
      </c>
      <c r="K165" s="2">
        <v>1530.38</v>
      </c>
      <c r="L165" s="2">
        <v>7405.4700000000012</v>
      </c>
      <c r="M165" s="2">
        <v>12261.410000000002</v>
      </c>
      <c r="N165" s="2">
        <v>9887.5</v>
      </c>
    </row>
    <row r="166" spans="1:14" x14ac:dyDescent="0.2">
      <c r="A166" s="4" t="s">
        <v>282</v>
      </c>
      <c r="B166" s="13" t="s">
        <v>283</v>
      </c>
      <c r="C166" s="2">
        <v>13775</v>
      </c>
      <c r="D166" s="2">
        <v>400</v>
      </c>
      <c r="E166" s="2">
        <v>903</v>
      </c>
      <c r="F166" s="2">
        <v>549</v>
      </c>
      <c r="G166" s="2">
        <v>566.79999999999995</v>
      </c>
      <c r="H166" s="2">
        <v>6887.5</v>
      </c>
      <c r="I166" s="2">
        <v>23081.3</v>
      </c>
      <c r="J166" s="2">
        <v>3543.94</v>
      </c>
      <c r="K166" s="2">
        <v>1584.1</v>
      </c>
      <c r="L166" s="2">
        <v>6701.2599999999984</v>
      </c>
      <c r="M166" s="2">
        <v>11829.3</v>
      </c>
      <c r="N166" s="2">
        <v>11252</v>
      </c>
    </row>
    <row r="167" spans="1:14" x14ac:dyDescent="0.2">
      <c r="A167" s="4" t="s">
        <v>284</v>
      </c>
      <c r="B167" s="13" t="s">
        <v>285</v>
      </c>
      <c r="C167" s="2">
        <v>11929</v>
      </c>
      <c r="D167" s="2">
        <v>400</v>
      </c>
      <c r="E167" s="2">
        <v>737</v>
      </c>
      <c r="F167" s="2">
        <v>455</v>
      </c>
      <c r="G167" s="2">
        <v>590.79999999999995</v>
      </c>
      <c r="H167" s="2">
        <v>5964.5</v>
      </c>
      <c r="I167" s="2">
        <v>20076.3</v>
      </c>
      <c r="J167" s="2">
        <v>2866.07</v>
      </c>
      <c r="K167" s="2">
        <v>1371.82</v>
      </c>
      <c r="L167" s="2">
        <v>119.40999999999985</v>
      </c>
      <c r="M167" s="2">
        <v>4357.3</v>
      </c>
      <c r="N167" s="2">
        <v>15719</v>
      </c>
    </row>
    <row r="168" spans="1:14" x14ac:dyDescent="0.2">
      <c r="A168" s="4" t="s">
        <v>286</v>
      </c>
      <c r="B168" s="13" t="s">
        <v>287</v>
      </c>
      <c r="C168" s="2">
        <v>9982</v>
      </c>
      <c r="D168" s="2">
        <v>0</v>
      </c>
      <c r="E168" s="2">
        <v>687</v>
      </c>
      <c r="F168" s="2">
        <v>462</v>
      </c>
      <c r="G168" s="2">
        <v>425.1</v>
      </c>
      <c r="H168" s="2">
        <v>6210.58</v>
      </c>
      <c r="I168" s="2">
        <v>17766.68</v>
      </c>
      <c r="J168" s="2">
        <v>2273.4</v>
      </c>
      <c r="K168" s="2">
        <v>1147.74</v>
      </c>
      <c r="L168" s="2">
        <v>128.04</v>
      </c>
      <c r="M168" s="2">
        <v>3549.1800000000003</v>
      </c>
      <c r="N168" s="2">
        <v>14217.5</v>
      </c>
    </row>
    <row r="169" spans="1:14" x14ac:dyDescent="0.2">
      <c r="A169" s="4" t="s">
        <v>288</v>
      </c>
      <c r="B169" s="13" t="s">
        <v>289</v>
      </c>
      <c r="C169" s="2">
        <v>13775</v>
      </c>
      <c r="D169" s="2">
        <v>400</v>
      </c>
      <c r="E169" s="2">
        <v>903</v>
      </c>
      <c r="F169" s="2">
        <v>549</v>
      </c>
      <c r="G169" s="2">
        <v>425.1</v>
      </c>
      <c r="H169" s="2">
        <v>6887.5</v>
      </c>
      <c r="I169" s="2">
        <v>22939.599999999999</v>
      </c>
      <c r="J169" s="2">
        <v>3512.15</v>
      </c>
      <c r="K169" s="2">
        <v>1584.1</v>
      </c>
      <c r="L169" s="2">
        <v>3908.8499999999985</v>
      </c>
      <c r="M169" s="2">
        <v>9005.0999999999985</v>
      </c>
      <c r="N169" s="2">
        <v>13934.5</v>
      </c>
    </row>
    <row r="170" spans="1:14" x14ac:dyDescent="0.2">
      <c r="A170" s="4" t="s">
        <v>290</v>
      </c>
      <c r="B170" s="13" t="s">
        <v>291</v>
      </c>
      <c r="C170" s="2">
        <v>7992</v>
      </c>
      <c r="D170" s="2">
        <v>400</v>
      </c>
      <c r="E170" s="2">
        <v>547</v>
      </c>
      <c r="F170" s="2">
        <v>340</v>
      </c>
      <c r="G170" s="2">
        <v>425.1</v>
      </c>
      <c r="H170" s="2">
        <v>3996</v>
      </c>
      <c r="I170" s="2">
        <v>13700.1</v>
      </c>
      <c r="J170" s="2">
        <v>1576.98</v>
      </c>
      <c r="K170" s="2">
        <v>919.02</v>
      </c>
      <c r="L170" s="2">
        <v>0.6000000000003638</v>
      </c>
      <c r="M170" s="2">
        <v>2496.6000000000004</v>
      </c>
      <c r="N170" s="2">
        <v>11203.5</v>
      </c>
    </row>
    <row r="171" spans="1:14" x14ac:dyDescent="0.2">
      <c r="A171" s="4" t="s">
        <v>292</v>
      </c>
      <c r="B171" s="13" t="s">
        <v>293</v>
      </c>
      <c r="C171" s="2">
        <v>13775</v>
      </c>
      <c r="D171" s="2">
        <v>200</v>
      </c>
      <c r="E171" s="2">
        <v>903</v>
      </c>
      <c r="F171" s="2">
        <v>549</v>
      </c>
      <c r="G171" s="2">
        <v>425.1</v>
      </c>
      <c r="H171" s="2">
        <v>6887.5</v>
      </c>
      <c r="I171" s="2">
        <v>22739.599999999999</v>
      </c>
      <c r="J171" s="2">
        <v>3465.11</v>
      </c>
      <c r="K171" s="2">
        <v>1584.1</v>
      </c>
      <c r="L171" s="2">
        <v>5352.3899999999994</v>
      </c>
      <c r="M171" s="2">
        <v>10401.599999999999</v>
      </c>
      <c r="N171" s="2">
        <v>12338</v>
      </c>
    </row>
    <row r="172" spans="1:14" x14ac:dyDescent="0.2">
      <c r="A172" s="4" t="s">
        <v>294</v>
      </c>
      <c r="B172" s="13" t="s">
        <v>295</v>
      </c>
      <c r="C172" s="13">
        <v>13775</v>
      </c>
      <c r="D172" s="2">
        <v>200</v>
      </c>
      <c r="E172" s="2">
        <v>903</v>
      </c>
      <c r="F172" s="2">
        <v>549</v>
      </c>
      <c r="G172" s="2">
        <v>425.1</v>
      </c>
      <c r="H172" s="2">
        <v>6887.5</v>
      </c>
      <c r="I172" s="2">
        <v>22739.599999999999</v>
      </c>
      <c r="J172" s="2">
        <v>3461.96</v>
      </c>
      <c r="K172" s="2">
        <v>1584.1</v>
      </c>
      <c r="L172" s="2">
        <v>6395.0400000000009</v>
      </c>
      <c r="M172" s="2">
        <v>11441.1</v>
      </c>
      <c r="N172" s="2">
        <v>11298.5</v>
      </c>
    </row>
    <row r="173" spans="1:14" x14ac:dyDescent="0.2">
      <c r="A173" s="4" t="s">
        <v>296</v>
      </c>
      <c r="B173" s="13" t="s">
        <v>297</v>
      </c>
      <c r="C173" s="13">
        <v>14306</v>
      </c>
      <c r="D173" s="2">
        <v>200</v>
      </c>
      <c r="E173" s="2">
        <v>1016</v>
      </c>
      <c r="F173" s="2">
        <v>684</v>
      </c>
      <c r="G173" s="2">
        <v>425.1</v>
      </c>
      <c r="H173" s="2">
        <v>7153</v>
      </c>
      <c r="I173" s="2">
        <v>23784.1</v>
      </c>
      <c r="J173" s="2">
        <v>3706.68</v>
      </c>
      <c r="K173" s="2">
        <v>1645.16</v>
      </c>
      <c r="L173" s="2">
        <v>7071.7599999999984</v>
      </c>
      <c r="M173" s="2">
        <v>12423.599999999999</v>
      </c>
      <c r="N173" s="2">
        <v>11360.5</v>
      </c>
    </row>
    <row r="174" spans="1:14" x14ac:dyDescent="0.2">
      <c r="A174" s="4" t="s">
        <v>298</v>
      </c>
      <c r="B174" s="13" t="s">
        <v>299</v>
      </c>
      <c r="C174" s="13">
        <v>14306</v>
      </c>
      <c r="D174" s="2">
        <v>0</v>
      </c>
      <c r="E174" s="2">
        <v>1016</v>
      </c>
      <c r="F174" s="2">
        <v>602</v>
      </c>
      <c r="G174" s="2">
        <v>283.39999999999998</v>
      </c>
      <c r="H174" s="2">
        <v>7153</v>
      </c>
      <c r="I174" s="2">
        <v>23360.400000000001</v>
      </c>
      <c r="J174" s="2">
        <v>3608.55</v>
      </c>
      <c r="K174" s="2">
        <v>1645.16</v>
      </c>
      <c r="L174" s="2">
        <v>143.69000000000233</v>
      </c>
      <c r="M174" s="2">
        <v>5397.4000000000024</v>
      </c>
      <c r="N174" s="2">
        <v>17963</v>
      </c>
    </row>
    <row r="175" spans="1:14" x14ac:dyDescent="0.2">
      <c r="A175" s="4" t="s">
        <v>510</v>
      </c>
      <c r="B175" s="13" t="s">
        <v>511</v>
      </c>
      <c r="C175" s="13">
        <v>0</v>
      </c>
      <c r="D175" s="2">
        <v>0</v>
      </c>
      <c r="E175" s="2">
        <v>0</v>
      </c>
      <c r="F175" s="2">
        <v>0</v>
      </c>
      <c r="G175" s="2">
        <v>0</v>
      </c>
      <c r="H175" s="2">
        <v>21660.720000000001</v>
      </c>
      <c r="I175" s="2">
        <v>21660.720000000001</v>
      </c>
      <c r="J175" s="2">
        <f>430.04+430.04+2973.6</f>
        <v>3833.68</v>
      </c>
      <c r="K175" s="2">
        <v>0</v>
      </c>
      <c r="L175" s="2">
        <v>0.04</v>
      </c>
      <c r="M175" s="2">
        <v>3833.72</v>
      </c>
      <c r="N175" s="2">
        <v>17827</v>
      </c>
    </row>
    <row r="176" spans="1:14" x14ac:dyDescent="0.2">
      <c r="A176" s="4" t="s">
        <v>300</v>
      </c>
      <c r="B176" s="13" t="s">
        <v>301</v>
      </c>
      <c r="C176" s="13">
        <v>14306</v>
      </c>
      <c r="D176" s="2">
        <v>0</v>
      </c>
      <c r="E176" s="2">
        <v>1016</v>
      </c>
      <c r="F176" s="2">
        <v>661.2</v>
      </c>
      <c r="G176" s="2">
        <v>283.39999999999998</v>
      </c>
      <c r="H176" s="2">
        <v>7153</v>
      </c>
      <c r="I176" s="2">
        <v>23419.600000000002</v>
      </c>
      <c r="J176" s="2">
        <v>3622.48</v>
      </c>
      <c r="K176" s="2">
        <v>1645.16</v>
      </c>
      <c r="L176" s="2">
        <v>8103.9600000000028</v>
      </c>
      <c r="M176" s="2">
        <v>13371.600000000002</v>
      </c>
      <c r="N176" s="2">
        <v>10048</v>
      </c>
    </row>
    <row r="177" spans="1:14" x14ac:dyDescent="0.2">
      <c r="A177" s="4" t="s">
        <v>302</v>
      </c>
      <c r="B177" s="13" t="s">
        <v>303</v>
      </c>
      <c r="C177" s="13">
        <v>14306</v>
      </c>
      <c r="D177" s="2">
        <v>0</v>
      </c>
      <c r="E177" s="2">
        <v>1016</v>
      </c>
      <c r="F177" s="2">
        <v>684</v>
      </c>
      <c r="G177" s="2">
        <v>283.39999999999998</v>
      </c>
      <c r="H177" s="2">
        <v>7153</v>
      </c>
      <c r="I177" s="2">
        <v>23442.400000000001</v>
      </c>
      <c r="J177" s="2">
        <v>3627.84</v>
      </c>
      <c r="K177" s="2">
        <v>1645.16</v>
      </c>
      <c r="L177" s="2">
        <v>9092.4000000000015</v>
      </c>
      <c r="M177" s="2">
        <v>14365.400000000001</v>
      </c>
      <c r="N177" s="2">
        <v>9077</v>
      </c>
    </row>
    <row r="178" spans="1:14" x14ac:dyDescent="0.2">
      <c r="A178" s="4" t="s">
        <v>304</v>
      </c>
      <c r="B178" s="13" t="s">
        <v>305</v>
      </c>
      <c r="C178" s="13">
        <v>14306</v>
      </c>
      <c r="D178" s="2">
        <v>0</v>
      </c>
      <c r="E178" s="2">
        <v>1016</v>
      </c>
      <c r="F178" s="2">
        <v>391.3</v>
      </c>
      <c r="G178" s="2">
        <v>283.39999999999998</v>
      </c>
      <c r="H178" s="2">
        <v>7153</v>
      </c>
      <c r="I178" s="2">
        <v>23149.7</v>
      </c>
      <c r="J178" s="2">
        <v>3007.97</v>
      </c>
      <c r="K178" s="2">
        <v>1645.16</v>
      </c>
      <c r="L178" s="2">
        <v>5044.57</v>
      </c>
      <c r="M178" s="2">
        <v>9697.7000000000007</v>
      </c>
      <c r="N178" s="2">
        <v>13452</v>
      </c>
    </row>
    <row r="179" spans="1:14" x14ac:dyDescent="0.2">
      <c r="A179" s="4" t="s">
        <v>306</v>
      </c>
      <c r="B179" s="13" t="s">
        <v>307</v>
      </c>
      <c r="C179" s="13">
        <v>14306</v>
      </c>
      <c r="D179" s="2">
        <v>0</v>
      </c>
      <c r="E179" s="2">
        <v>1016</v>
      </c>
      <c r="F179" s="2">
        <v>684</v>
      </c>
      <c r="G179" s="2">
        <v>283.39999999999998</v>
      </c>
      <c r="H179" s="2">
        <v>7153</v>
      </c>
      <c r="I179" s="2">
        <v>23442.400000000001</v>
      </c>
      <c r="J179" s="2">
        <v>3619.36</v>
      </c>
      <c r="K179" s="2">
        <v>1645.16</v>
      </c>
      <c r="L179" s="2">
        <v>2874.880000000001</v>
      </c>
      <c r="M179" s="2">
        <v>8139.4000000000015</v>
      </c>
      <c r="N179" s="2">
        <v>15303</v>
      </c>
    </row>
    <row r="180" spans="1:14" x14ac:dyDescent="0.2">
      <c r="A180" s="4" t="s">
        <v>308</v>
      </c>
      <c r="B180" s="13" t="s">
        <v>309</v>
      </c>
      <c r="C180" s="13">
        <v>13775</v>
      </c>
      <c r="D180" s="2">
        <v>200</v>
      </c>
      <c r="E180" s="2">
        <v>903</v>
      </c>
      <c r="F180" s="2">
        <v>549</v>
      </c>
      <c r="G180" s="2">
        <v>283.39999999999998</v>
      </c>
      <c r="H180" s="2">
        <v>6887.5</v>
      </c>
      <c r="I180" s="2">
        <v>22597.9</v>
      </c>
      <c r="J180" s="2">
        <v>3433.31</v>
      </c>
      <c r="K180" s="2">
        <v>1584.1</v>
      </c>
      <c r="L180" s="2">
        <v>5763.9900000000016</v>
      </c>
      <c r="M180" s="2">
        <v>10781.400000000001</v>
      </c>
      <c r="N180" s="2">
        <v>11816.5</v>
      </c>
    </row>
    <row r="181" spans="1:14" x14ac:dyDescent="0.2">
      <c r="A181" s="4" t="s">
        <v>310</v>
      </c>
      <c r="B181" s="13" t="s">
        <v>311</v>
      </c>
      <c r="C181" s="13">
        <v>13775</v>
      </c>
      <c r="D181" s="2">
        <v>0</v>
      </c>
      <c r="E181" s="2">
        <v>903</v>
      </c>
      <c r="F181" s="2">
        <v>549</v>
      </c>
      <c r="G181" s="2">
        <v>283.39999999999998</v>
      </c>
      <c r="H181" s="2">
        <v>6887.5</v>
      </c>
      <c r="I181" s="2">
        <v>22397.9</v>
      </c>
      <c r="J181" s="2">
        <v>3390.59</v>
      </c>
      <c r="K181" s="2">
        <v>1584.1</v>
      </c>
      <c r="L181" s="2">
        <v>138.20999999999913</v>
      </c>
      <c r="M181" s="2">
        <v>5112.8999999999996</v>
      </c>
      <c r="N181" s="2">
        <v>17285</v>
      </c>
    </row>
    <row r="182" spans="1:14" x14ac:dyDescent="0.2">
      <c r="A182" s="4" t="s">
        <v>312</v>
      </c>
      <c r="B182" s="13" t="s">
        <v>313</v>
      </c>
      <c r="C182" s="13">
        <v>14306</v>
      </c>
      <c r="D182" s="2">
        <v>400</v>
      </c>
      <c r="E182" s="2">
        <v>1016</v>
      </c>
      <c r="F182" s="2">
        <v>684</v>
      </c>
      <c r="G182" s="2">
        <v>0</v>
      </c>
      <c r="H182" s="2">
        <v>7153</v>
      </c>
      <c r="I182" s="2">
        <v>23559</v>
      </c>
      <c r="J182" s="2">
        <v>3654.01</v>
      </c>
      <c r="K182" s="2">
        <v>1645.16</v>
      </c>
      <c r="L182" s="2">
        <v>7516.8300000000017</v>
      </c>
      <c r="M182" s="2">
        <v>12816.000000000002</v>
      </c>
      <c r="N182" s="2">
        <v>10743</v>
      </c>
    </row>
    <row r="183" spans="1:14" x14ac:dyDescent="0.2">
      <c r="A183" s="4" t="s">
        <v>314</v>
      </c>
      <c r="B183" s="13" t="s">
        <v>315</v>
      </c>
      <c r="C183" s="2">
        <v>14306</v>
      </c>
      <c r="D183" s="2">
        <v>0</v>
      </c>
      <c r="E183" s="2">
        <v>1016</v>
      </c>
      <c r="F183" s="2">
        <v>684</v>
      </c>
      <c r="G183" s="2">
        <f>141.7+141.7</f>
        <v>283.39999999999998</v>
      </c>
      <c r="H183" s="2">
        <v>7153</v>
      </c>
      <c r="I183" s="2">
        <v>23442.400000000001</v>
      </c>
      <c r="J183" s="2">
        <v>3597.58</v>
      </c>
      <c r="K183" s="2">
        <v>1645.16</v>
      </c>
      <c r="L183" s="2">
        <v>143.66000000000349</v>
      </c>
      <c r="M183" s="2">
        <v>5386.4000000000033</v>
      </c>
      <c r="N183" s="2">
        <v>18056</v>
      </c>
    </row>
    <row r="184" spans="1:14" x14ac:dyDescent="0.2">
      <c r="A184" s="4" t="s">
        <v>316</v>
      </c>
      <c r="B184" s="13" t="s">
        <v>317</v>
      </c>
      <c r="C184" s="13">
        <v>14306</v>
      </c>
      <c r="D184" s="2">
        <v>0</v>
      </c>
      <c r="E184" s="2">
        <v>1016</v>
      </c>
      <c r="F184" s="2">
        <v>684</v>
      </c>
      <c r="G184" s="2">
        <v>147.1</v>
      </c>
      <c r="H184" s="2">
        <v>7153</v>
      </c>
      <c r="I184" s="2">
        <v>23306.1</v>
      </c>
      <c r="J184" s="2">
        <v>3596.02</v>
      </c>
      <c r="K184" s="2">
        <v>1645.16</v>
      </c>
      <c r="L184" s="2">
        <v>1156.9199999999983</v>
      </c>
      <c r="M184" s="2">
        <v>6398.0999999999985</v>
      </c>
      <c r="N184" s="2">
        <v>16908</v>
      </c>
    </row>
    <row r="185" spans="1:14" x14ac:dyDescent="0.2">
      <c r="A185" s="4" t="s">
        <v>318</v>
      </c>
      <c r="B185" s="13" t="s">
        <v>319</v>
      </c>
      <c r="C185" s="13">
        <v>14306</v>
      </c>
      <c r="D185" s="2">
        <v>0</v>
      </c>
      <c r="E185" s="2">
        <v>1016</v>
      </c>
      <c r="F185" s="2">
        <v>684</v>
      </c>
      <c r="G185" s="2">
        <v>0</v>
      </c>
      <c r="H185" s="2">
        <v>7153</v>
      </c>
      <c r="I185" s="2">
        <v>23159</v>
      </c>
      <c r="J185" s="2">
        <v>3564.25</v>
      </c>
      <c r="K185" s="2">
        <v>1645.16</v>
      </c>
      <c r="L185" s="2">
        <v>1989.5900000000001</v>
      </c>
      <c r="M185" s="2">
        <v>7199</v>
      </c>
      <c r="N185" s="2">
        <v>15960</v>
      </c>
    </row>
    <row r="186" spans="1:14" x14ac:dyDescent="0.2">
      <c r="A186" s="4" t="s">
        <v>320</v>
      </c>
      <c r="B186" s="13" t="s">
        <v>321</v>
      </c>
      <c r="C186" s="13">
        <v>14306</v>
      </c>
      <c r="D186" s="2">
        <v>400</v>
      </c>
      <c r="E186" s="2">
        <v>1016</v>
      </c>
      <c r="F186" s="2">
        <v>684</v>
      </c>
      <c r="G186" s="2">
        <v>0</v>
      </c>
      <c r="H186" s="2">
        <v>7153</v>
      </c>
      <c r="I186" s="2">
        <v>23559</v>
      </c>
      <c r="J186" s="2">
        <v>3654.01</v>
      </c>
      <c r="K186" s="2">
        <v>1645.16</v>
      </c>
      <c r="L186" s="2">
        <v>143.33000000000175</v>
      </c>
      <c r="M186" s="2">
        <v>5442.5000000000018</v>
      </c>
      <c r="N186" s="2">
        <v>18116.5</v>
      </c>
    </row>
    <row r="187" spans="1:14" x14ac:dyDescent="0.2">
      <c r="A187" s="4" t="s">
        <v>322</v>
      </c>
      <c r="B187" s="13" t="s">
        <v>323</v>
      </c>
      <c r="C187" s="13">
        <v>14306</v>
      </c>
      <c r="D187" s="2">
        <v>0</v>
      </c>
      <c r="E187" s="2">
        <v>1016</v>
      </c>
      <c r="F187" s="2">
        <v>684</v>
      </c>
      <c r="G187" s="2">
        <v>0</v>
      </c>
      <c r="H187" s="2">
        <v>7153</v>
      </c>
      <c r="I187" s="2">
        <v>23159</v>
      </c>
      <c r="J187" s="2">
        <v>3564.25</v>
      </c>
      <c r="K187" s="2">
        <v>1645.16</v>
      </c>
      <c r="L187" s="2">
        <v>6795.59</v>
      </c>
      <c r="M187" s="2">
        <v>12005</v>
      </c>
      <c r="N187" s="2">
        <v>11154</v>
      </c>
    </row>
    <row r="188" spans="1:14" x14ac:dyDescent="0.2">
      <c r="A188" s="4" t="s">
        <v>324</v>
      </c>
      <c r="B188" s="13" t="s">
        <v>325</v>
      </c>
      <c r="C188" s="13">
        <v>14306</v>
      </c>
      <c r="D188" s="2">
        <v>0</v>
      </c>
      <c r="E188" s="2">
        <v>1016</v>
      </c>
      <c r="F188" s="2">
        <v>684</v>
      </c>
      <c r="G188" s="2">
        <v>0</v>
      </c>
      <c r="H188" s="2">
        <v>7153</v>
      </c>
      <c r="I188" s="2">
        <v>23159</v>
      </c>
      <c r="J188" s="2">
        <v>3564.25</v>
      </c>
      <c r="K188" s="2">
        <v>1645.16</v>
      </c>
      <c r="L188" s="2">
        <v>6275.59</v>
      </c>
      <c r="M188" s="2">
        <v>11485</v>
      </c>
      <c r="N188" s="2">
        <v>11674</v>
      </c>
    </row>
    <row r="189" spans="1:14" x14ac:dyDescent="0.2">
      <c r="A189" s="4" t="s">
        <v>326</v>
      </c>
      <c r="B189" s="13" t="s">
        <v>327</v>
      </c>
      <c r="C189" s="13">
        <v>14306</v>
      </c>
      <c r="D189" s="2">
        <v>400</v>
      </c>
      <c r="E189" s="2">
        <v>1016</v>
      </c>
      <c r="F189" s="2">
        <v>684</v>
      </c>
      <c r="G189" s="2">
        <v>0</v>
      </c>
      <c r="H189" s="2">
        <v>7153</v>
      </c>
      <c r="I189" s="2">
        <v>23559</v>
      </c>
      <c r="J189" s="2">
        <v>3654.01</v>
      </c>
      <c r="K189" s="2">
        <v>1645.16</v>
      </c>
      <c r="L189" s="2">
        <v>9091.3300000000017</v>
      </c>
      <c r="M189" s="2">
        <v>14390.500000000002</v>
      </c>
      <c r="N189" s="2">
        <v>9168.5</v>
      </c>
    </row>
    <row r="190" spans="1:14" x14ac:dyDescent="0.2">
      <c r="A190" s="4" t="s">
        <v>328</v>
      </c>
      <c r="B190" s="13" t="s">
        <v>329</v>
      </c>
      <c r="C190" s="13">
        <v>14306</v>
      </c>
      <c r="D190" s="2">
        <v>200</v>
      </c>
      <c r="E190" s="2">
        <v>1016</v>
      </c>
      <c r="F190" s="2">
        <v>684</v>
      </c>
      <c r="G190" s="2">
        <v>0</v>
      </c>
      <c r="H190" s="2">
        <v>7153</v>
      </c>
      <c r="I190" s="2">
        <v>23359</v>
      </c>
      <c r="J190" s="2">
        <v>3608.03</v>
      </c>
      <c r="K190" s="2">
        <v>1645.16</v>
      </c>
      <c r="L190" s="2">
        <v>2856.3099999999977</v>
      </c>
      <c r="M190" s="2">
        <v>8109.4999999999982</v>
      </c>
      <c r="N190" s="2">
        <v>15249.5</v>
      </c>
    </row>
    <row r="191" spans="1:14" x14ac:dyDescent="0.2">
      <c r="A191" s="4" t="s">
        <v>330</v>
      </c>
      <c r="B191" s="13" t="s">
        <v>331</v>
      </c>
      <c r="C191" s="13">
        <v>14306</v>
      </c>
      <c r="D191" s="2">
        <v>0</v>
      </c>
      <c r="E191" s="2">
        <v>1016</v>
      </c>
      <c r="F191" s="2">
        <v>684</v>
      </c>
      <c r="G191" s="2">
        <v>0</v>
      </c>
      <c r="H191" s="2">
        <v>7153</v>
      </c>
      <c r="I191" s="2">
        <v>23159</v>
      </c>
      <c r="J191" s="2">
        <v>3564.25</v>
      </c>
      <c r="K191" s="2">
        <v>1645.16</v>
      </c>
      <c r="L191" s="2">
        <v>5429.09</v>
      </c>
      <c r="M191" s="2">
        <v>10638.5</v>
      </c>
      <c r="N191" s="2">
        <v>12520.5</v>
      </c>
    </row>
    <row r="192" spans="1:14" x14ac:dyDescent="0.2">
      <c r="A192" s="4" t="s">
        <v>332</v>
      </c>
      <c r="B192" s="13" t="s">
        <v>333</v>
      </c>
      <c r="C192" s="13">
        <v>13308</v>
      </c>
      <c r="D192" s="2">
        <v>0</v>
      </c>
      <c r="E192" s="2">
        <v>915</v>
      </c>
      <c r="F192" s="2">
        <v>492.8</v>
      </c>
      <c r="G192" s="2">
        <v>0</v>
      </c>
      <c r="H192" s="2">
        <v>6654</v>
      </c>
      <c r="I192" s="2">
        <v>21369.8</v>
      </c>
      <c r="J192" s="2">
        <v>2408.09</v>
      </c>
      <c r="K192" s="2">
        <v>1530.38</v>
      </c>
      <c r="L192" s="2">
        <v>6363.3299999999981</v>
      </c>
      <c r="M192" s="2">
        <v>10301.799999999999</v>
      </c>
      <c r="N192" s="2">
        <v>11068</v>
      </c>
    </row>
    <row r="193" spans="1:16" x14ac:dyDescent="0.2">
      <c r="A193" s="4" t="s">
        <v>334</v>
      </c>
      <c r="B193" s="13" t="s">
        <v>335</v>
      </c>
      <c r="C193" s="13">
        <v>15983</v>
      </c>
      <c r="D193" s="2">
        <v>0</v>
      </c>
      <c r="E193" s="2">
        <v>1093</v>
      </c>
      <c r="F193" s="2">
        <v>456</v>
      </c>
      <c r="G193" s="2">
        <v>0</v>
      </c>
      <c r="H193" s="2">
        <v>0</v>
      </c>
      <c r="I193" s="2">
        <v>17532</v>
      </c>
      <c r="J193" s="2">
        <v>2208.79</v>
      </c>
      <c r="K193" s="2">
        <v>1838.02</v>
      </c>
      <c r="L193" s="2">
        <v>1415.1900000000005</v>
      </c>
      <c r="M193" s="2">
        <v>5462</v>
      </c>
      <c r="N193" s="2">
        <v>12070</v>
      </c>
    </row>
    <row r="194" spans="1:16" x14ac:dyDescent="0.2">
      <c r="A194" s="4" t="s">
        <v>336</v>
      </c>
      <c r="B194" s="13" t="s">
        <v>337</v>
      </c>
      <c r="C194" s="13">
        <v>13775</v>
      </c>
      <c r="D194" s="2">
        <v>0</v>
      </c>
      <c r="E194" s="2">
        <v>903</v>
      </c>
      <c r="F194" s="2">
        <v>549</v>
      </c>
      <c r="G194" s="2">
        <v>0</v>
      </c>
      <c r="H194" s="2">
        <v>6887.5</v>
      </c>
      <c r="I194" s="2">
        <v>22114.5</v>
      </c>
      <c r="J194" s="2">
        <v>3326.99</v>
      </c>
      <c r="K194" s="2">
        <v>1584.1</v>
      </c>
      <c r="L194" s="2">
        <v>6994.91</v>
      </c>
      <c r="M194" s="2">
        <v>11906</v>
      </c>
      <c r="N194" s="2">
        <v>10208.5</v>
      </c>
    </row>
    <row r="195" spans="1:16" x14ac:dyDescent="0.2">
      <c r="A195" s="4" t="s">
        <v>512</v>
      </c>
      <c r="B195" s="13" t="s">
        <v>513</v>
      </c>
      <c r="C195" s="13">
        <v>6676.04</v>
      </c>
      <c r="D195" s="2">
        <v>0</v>
      </c>
      <c r="E195" s="2">
        <v>508</v>
      </c>
      <c r="F195" s="2">
        <v>273.60000000000002</v>
      </c>
      <c r="G195" s="2">
        <v>0</v>
      </c>
      <c r="H195" s="2">
        <v>18878.419999999998</v>
      </c>
      <c r="I195" s="2">
        <v>26336.059999999998</v>
      </c>
      <c r="J195" s="2">
        <f>681.53+3123.27</f>
        <v>3804.8</v>
      </c>
      <c r="K195" s="2">
        <v>822.58</v>
      </c>
      <c r="L195" s="2">
        <v>1841.18</v>
      </c>
      <c r="M195" s="2">
        <v>6468.56</v>
      </c>
      <c r="N195" s="2">
        <v>19867.5</v>
      </c>
    </row>
    <row r="196" spans="1:16" x14ac:dyDescent="0.2">
      <c r="A196" s="4" t="s">
        <v>338</v>
      </c>
      <c r="B196" s="13" t="s">
        <v>339</v>
      </c>
      <c r="C196" s="13">
        <v>13775</v>
      </c>
      <c r="D196" s="2">
        <v>200</v>
      </c>
      <c r="E196" s="2">
        <v>903</v>
      </c>
      <c r="F196" s="2">
        <v>560.98</v>
      </c>
      <c r="G196" s="2">
        <v>0</v>
      </c>
      <c r="H196" s="2">
        <v>6887.5</v>
      </c>
      <c r="I196" s="2">
        <v>22326.48</v>
      </c>
      <c r="J196" s="2">
        <v>3372.53</v>
      </c>
      <c r="K196" s="2">
        <v>1584.1</v>
      </c>
      <c r="L196" s="2">
        <v>2501.8499999999985</v>
      </c>
      <c r="M196" s="2">
        <v>7458.4799999999987</v>
      </c>
      <c r="N196" s="2">
        <v>14868</v>
      </c>
    </row>
    <row r="197" spans="1:16" x14ac:dyDescent="0.2">
      <c r="A197" s="4" t="s">
        <v>340</v>
      </c>
      <c r="B197" s="13" t="s">
        <v>341</v>
      </c>
      <c r="C197" s="13">
        <v>13775</v>
      </c>
      <c r="D197" s="2">
        <v>200</v>
      </c>
      <c r="E197" s="2">
        <v>903</v>
      </c>
      <c r="F197" s="2">
        <v>549</v>
      </c>
      <c r="G197" s="2">
        <v>0</v>
      </c>
      <c r="H197" s="2">
        <v>6887.5</v>
      </c>
      <c r="I197" s="2">
        <v>22314.5</v>
      </c>
      <c r="J197" s="2">
        <v>3369.71</v>
      </c>
      <c r="K197" s="2">
        <v>1584.1</v>
      </c>
      <c r="L197" s="2">
        <v>3752.1900000000023</v>
      </c>
      <c r="M197" s="2">
        <v>8706.0000000000018</v>
      </c>
      <c r="N197" s="2">
        <v>13608.5</v>
      </c>
    </row>
    <row r="198" spans="1:16" x14ac:dyDescent="0.2">
      <c r="A198" s="4" t="s">
        <v>342</v>
      </c>
      <c r="B198" s="13" t="s">
        <v>343</v>
      </c>
      <c r="C198" s="13">
        <v>13775</v>
      </c>
      <c r="D198" s="2">
        <v>0</v>
      </c>
      <c r="E198" s="2">
        <v>903</v>
      </c>
      <c r="F198" s="2">
        <v>366</v>
      </c>
      <c r="G198" s="2">
        <v>0</v>
      </c>
      <c r="H198" s="2">
        <v>6887.5</v>
      </c>
      <c r="I198" s="2">
        <v>21931.5</v>
      </c>
      <c r="J198" s="2">
        <v>2728.48</v>
      </c>
      <c r="K198" s="2">
        <v>1584.1</v>
      </c>
      <c r="L198" s="2">
        <v>1875.9199999999983</v>
      </c>
      <c r="M198" s="2">
        <v>6188.4999999999982</v>
      </c>
      <c r="N198" s="2">
        <v>15743</v>
      </c>
    </row>
    <row r="199" spans="1:16" x14ac:dyDescent="0.2">
      <c r="A199" s="4" t="s">
        <v>344</v>
      </c>
      <c r="B199" s="13" t="s">
        <v>345</v>
      </c>
      <c r="C199" s="13">
        <v>13775</v>
      </c>
      <c r="D199" s="2">
        <v>0</v>
      </c>
      <c r="E199" s="2">
        <v>903</v>
      </c>
      <c r="F199" s="2">
        <v>549</v>
      </c>
      <c r="G199" s="2">
        <v>0</v>
      </c>
      <c r="H199" s="2">
        <v>6226.3</v>
      </c>
      <c r="I199" s="2">
        <v>21453.3</v>
      </c>
      <c r="J199" s="2">
        <v>3169.01</v>
      </c>
      <c r="K199" s="2">
        <v>1584.1</v>
      </c>
      <c r="L199" s="2">
        <v>148.18999999999869</v>
      </c>
      <c r="M199" s="2">
        <v>4901.2999999999993</v>
      </c>
      <c r="N199" s="2">
        <v>16552</v>
      </c>
    </row>
    <row r="200" spans="1:16" x14ac:dyDescent="0.2">
      <c r="A200" s="4" t="s">
        <v>346</v>
      </c>
      <c r="B200" s="13" t="s">
        <v>347</v>
      </c>
      <c r="C200" s="13">
        <v>13775</v>
      </c>
      <c r="D200" s="2">
        <v>200</v>
      </c>
      <c r="E200" s="2">
        <v>903</v>
      </c>
      <c r="F200" s="2">
        <v>549</v>
      </c>
      <c r="G200" s="2">
        <v>0</v>
      </c>
      <c r="H200" s="2">
        <v>6226.3</v>
      </c>
      <c r="I200" s="2">
        <v>21653.3</v>
      </c>
      <c r="J200" s="2">
        <v>3202.95</v>
      </c>
      <c r="K200" s="2">
        <v>1584.1</v>
      </c>
      <c r="L200" s="2">
        <v>2303.75</v>
      </c>
      <c r="M200" s="2">
        <v>7090.7999999999993</v>
      </c>
      <c r="N200" s="2">
        <v>14562.5</v>
      </c>
    </row>
    <row r="201" spans="1:16" x14ac:dyDescent="0.2">
      <c r="A201" s="4" t="s">
        <v>348</v>
      </c>
      <c r="B201" s="13" t="s">
        <v>349</v>
      </c>
      <c r="C201" s="13">
        <v>11929</v>
      </c>
      <c r="D201" s="2">
        <v>200</v>
      </c>
      <c r="E201" s="2">
        <v>737</v>
      </c>
      <c r="F201" s="2">
        <v>425</v>
      </c>
      <c r="G201" s="2">
        <v>0</v>
      </c>
      <c r="H201" s="2">
        <v>5282.33</v>
      </c>
      <c r="I201" s="2">
        <v>18573.330000000002</v>
      </c>
      <c r="J201" s="2">
        <v>2516.96</v>
      </c>
      <c r="K201" s="2">
        <v>1371.82</v>
      </c>
      <c r="L201" s="2">
        <v>2.0499999999999998</v>
      </c>
      <c r="M201" s="2">
        <v>3890.83</v>
      </c>
      <c r="N201" s="2">
        <v>14682.5</v>
      </c>
    </row>
    <row r="202" spans="1:16" x14ac:dyDescent="0.2">
      <c r="A202" s="4" t="s">
        <v>350</v>
      </c>
      <c r="B202" s="13" t="s">
        <v>351</v>
      </c>
      <c r="C202" s="2">
        <v>11929</v>
      </c>
      <c r="D202" s="2">
        <v>200</v>
      </c>
      <c r="E202" s="2">
        <v>737</v>
      </c>
      <c r="F202" s="2">
        <v>425</v>
      </c>
      <c r="G202" s="2">
        <v>0</v>
      </c>
      <c r="H202" s="2">
        <v>735.62</v>
      </c>
      <c r="I202" s="2">
        <v>14026.62</v>
      </c>
      <c r="J202" s="2">
        <v>1571.74</v>
      </c>
      <c r="K202" s="2">
        <v>1371.82</v>
      </c>
      <c r="L202" s="2">
        <v>10.06000000000131</v>
      </c>
      <c r="M202" s="2">
        <v>2953.6200000000013</v>
      </c>
      <c r="N202" s="2">
        <v>11073</v>
      </c>
    </row>
    <row r="203" spans="1:16" s="12" customFormat="1" x14ac:dyDescent="0.2">
      <c r="A203" s="11"/>
      <c r="B203" s="16"/>
      <c r="C203" s="12" t="s">
        <v>39</v>
      </c>
      <c r="D203" s="12" t="s">
        <v>39</v>
      </c>
      <c r="E203" s="12" t="s">
        <v>39</v>
      </c>
      <c r="F203" s="12" t="s">
        <v>39</v>
      </c>
      <c r="G203" s="12" t="s">
        <v>39</v>
      </c>
      <c r="H203" s="12" t="s">
        <v>39</v>
      </c>
      <c r="I203" s="12" t="s">
        <v>39</v>
      </c>
      <c r="J203" s="12" t="s">
        <v>39</v>
      </c>
      <c r="K203" s="12" t="s">
        <v>39</v>
      </c>
      <c r="L203" s="12" t="s">
        <v>39</v>
      </c>
      <c r="M203" s="12" t="s">
        <v>39</v>
      </c>
      <c r="N203" s="12" t="s">
        <v>39</v>
      </c>
      <c r="O203" s="2"/>
      <c r="P203" s="2"/>
    </row>
    <row r="204" spans="1:16" x14ac:dyDescent="0.2">
      <c r="B204" s="13"/>
    </row>
    <row r="205" spans="1:16" x14ac:dyDescent="0.2">
      <c r="A205" s="10" t="s">
        <v>358</v>
      </c>
      <c r="B205" s="13"/>
    </row>
    <row r="206" spans="1:16" x14ac:dyDescent="0.2">
      <c r="A206" s="4" t="s">
        <v>359</v>
      </c>
      <c r="B206" s="13" t="s">
        <v>360</v>
      </c>
      <c r="C206" s="13">
        <v>14306</v>
      </c>
      <c r="D206" s="2">
        <v>0</v>
      </c>
      <c r="E206" s="2">
        <v>1016</v>
      </c>
      <c r="F206" s="2">
        <v>684</v>
      </c>
      <c r="G206" s="2">
        <v>708.5</v>
      </c>
      <c r="H206" s="2">
        <v>7153</v>
      </c>
      <c r="I206" s="2">
        <v>23867.5</v>
      </c>
      <c r="J206" s="2">
        <v>3723.24</v>
      </c>
      <c r="K206" s="2">
        <v>1645.16</v>
      </c>
      <c r="L206" s="2">
        <v>7089.0999999999985</v>
      </c>
      <c r="M206" s="2">
        <v>12457.499999999998</v>
      </c>
      <c r="N206" s="2">
        <v>11410</v>
      </c>
    </row>
    <row r="207" spans="1:16" x14ac:dyDescent="0.2">
      <c r="A207" s="4" t="s">
        <v>361</v>
      </c>
      <c r="B207" s="13" t="s">
        <v>362</v>
      </c>
      <c r="C207" s="13">
        <v>11929</v>
      </c>
      <c r="D207" s="2">
        <v>0</v>
      </c>
      <c r="E207" s="2">
        <v>737</v>
      </c>
      <c r="F207" s="2">
        <v>455</v>
      </c>
      <c r="G207" s="2">
        <v>566.79999999999995</v>
      </c>
      <c r="H207" s="2">
        <v>5964.5</v>
      </c>
      <c r="I207" s="2">
        <v>19652.3</v>
      </c>
      <c r="J207" s="2">
        <v>2775.5</v>
      </c>
      <c r="K207" s="2">
        <v>1371.82</v>
      </c>
      <c r="L207" s="2">
        <v>6313.98</v>
      </c>
      <c r="M207" s="2">
        <v>10461.299999999999</v>
      </c>
      <c r="N207" s="2">
        <v>9191</v>
      </c>
    </row>
    <row r="208" spans="1:16" x14ac:dyDescent="0.2">
      <c r="A208" s="4" t="s">
        <v>363</v>
      </c>
      <c r="B208" s="13" t="s">
        <v>364</v>
      </c>
      <c r="C208" s="13">
        <v>14306</v>
      </c>
      <c r="D208" s="2">
        <v>0</v>
      </c>
      <c r="E208" s="2">
        <v>1016</v>
      </c>
      <c r="F208" s="2">
        <v>684</v>
      </c>
      <c r="G208" s="2">
        <v>566.79999999999995</v>
      </c>
      <c r="H208" s="2">
        <v>7153</v>
      </c>
      <c r="I208" s="2">
        <v>23725.8</v>
      </c>
      <c r="J208" s="2">
        <v>3691.44</v>
      </c>
      <c r="K208" s="2">
        <v>1645.16</v>
      </c>
      <c r="L208" s="2">
        <v>4143.1999999999971</v>
      </c>
      <c r="M208" s="2">
        <v>9479.7999999999975</v>
      </c>
      <c r="N208" s="2">
        <v>14246</v>
      </c>
    </row>
    <row r="209" spans="1:14" x14ac:dyDescent="0.2">
      <c r="A209" s="4" t="s">
        <v>365</v>
      </c>
      <c r="B209" s="13" t="s">
        <v>366</v>
      </c>
      <c r="C209" s="13">
        <v>11929</v>
      </c>
      <c r="D209" s="2">
        <v>0</v>
      </c>
      <c r="E209" s="2">
        <v>737</v>
      </c>
      <c r="F209" s="2">
        <v>455</v>
      </c>
      <c r="G209" s="2">
        <v>425.1</v>
      </c>
      <c r="H209" s="2">
        <v>5964.5</v>
      </c>
      <c r="I209" s="2">
        <v>19510.599999999999</v>
      </c>
      <c r="J209" s="2">
        <v>2745.24</v>
      </c>
      <c r="K209" s="2">
        <v>1371.82</v>
      </c>
      <c r="L209" s="2">
        <v>3119.5399999999991</v>
      </c>
      <c r="M209" s="2">
        <v>7236.5999999999985</v>
      </c>
      <c r="N209" s="2">
        <v>12274</v>
      </c>
    </row>
    <row r="210" spans="1:14" x14ac:dyDescent="0.2">
      <c r="A210" s="4" t="s">
        <v>367</v>
      </c>
      <c r="B210" s="13" t="s">
        <v>368</v>
      </c>
      <c r="C210" s="13">
        <v>14306</v>
      </c>
      <c r="D210" s="2">
        <v>0</v>
      </c>
      <c r="E210" s="2">
        <v>1016</v>
      </c>
      <c r="F210" s="2">
        <v>684</v>
      </c>
      <c r="G210" s="2">
        <v>425.1</v>
      </c>
      <c r="H210" s="2">
        <v>7153</v>
      </c>
      <c r="I210" s="2">
        <v>23584.1</v>
      </c>
      <c r="J210" s="2">
        <v>3659.64</v>
      </c>
      <c r="K210" s="2">
        <v>1645.16</v>
      </c>
      <c r="L210" s="2">
        <v>5776.7999999999993</v>
      </c>
      <c r="M210" s="2">
        <v>11081.599999999999</v>
      </c>
      <c r="N210" s="2">
        <v>12502.5</v>
      </c>
    </row>
    <row r="211" spans="1:14" x14ac:dyDescent="0.2">
      <c r="A211" s="4" t="s">
        <v>369</v>
      </c>
      <c r="B211" s="13" t="s">
        <v>370</v>
      </c>
      <c r="C211" s="13">
        <v>11929</v>
      </c>
      <c r="D211" s="2">
        <v>200</v>
      </c>
      <c r="E211" s="2">
        <v>737</v>
      </c>
      <c r="F211" s="2">
        <v>455</v>
      </c>
      <c r="G211" s="2">
        <v>283.39999999999998</v>
      </c>
      <c r="H211" s="2">
        <v>5964.5</v>
      </c>
      <c r="I211" s="2">
        <v>19568.900000000001</v>
      </c>
      <c r="J211" s="2">
        <v>2757.69</v>
      </c>
      <c r="K211" s="2">
        <v>1371.82</v>
      </c>
      <c r="L211" s="2">
        <v>9193.3900000000012</v>
      </c>
      <c r="M211" s="2">
        <v>13322.900000000001</v>
      </c>
      <c r="N211" s="2">
        <v>6246</v>
      </c>
    </row>
    <row r="212" spans="1:14" x14ac:dyDescent="0.2">
      <c r="A212" s="4" t="s">
        <v>371</v>
      </c>
      <c r="B212" s="13" t="s">
        <v>372</v>
      </c>
      <c r="C212" s="13">
        <v>11929</v>
      </c>
      <c r="D212" s="2">
        <v>200</v>
      </c>
      <c r="E212" s="2">
        <v>737</v>
      </c>
      <c r="F212" s="2">
        <v>302.5</v>
      </c>
      <c r="G212" s="2">
        <v>283.39999999999998</v>
      </c>
      <c r="H212" s="2">
        <v>5964.5</v>
      </c>
      <c r="I212" s="2">
        <v>19416.400000000001</v>
      </c>
      <c r="J212" s="2">
        <v>2037.21</v>
      </c>
      <c r="K212" s="2">
        <v>1371.82</v>
      </c>
      <c r="L212" s="2">
        <v>3654.8700000000026</v>
      </c>
      <c r="M212" s="2">
        <v>7063.9000000000024</v>
      </c>
      <c r="N212" s="2">
        <v>12352.5</v>
      </c>
    </row>
    <row r="213" spans="1:14" x14ac:dyDescent="0.2">
      <c r="A213" s="4" t="s">
        <v>373</v>
      </c>
      <c r="B213" s="13" t="s">
        <v>374</v>
      </c>
      <c r="C213" s="13">
        <v>14306</v>
      </c>
      <c r="D213" s="2">
        <v>0</v>
      </c>
      <c r="E213" s="2">
        <v>1016</v>
      </c>
      <c r="F213" s="2">
        <v>684</v>
      </c>
      <c r="G213" s="2">
        <v>283.39999999999998</v>
      </c>
      <c r="H213" s="2">
        <v>7153</v>
      </c>
      <c r="I213" s="2">
        <v>23442.400000000001</v>
      </c>
      <c r="J213" s="2">
        <v>3627.84</v>
      </c>
      <c r="K213" s="2">
        <v>1645.16</v>
      </c>
      <c r="L213" s="2">
        <v>5743.4000000000015</v>
      </c>
      <c r="M213" s="2">
        <v>11016.400000000001</v>
      </c>
      <c r="N213" s="2">
        <v>12426</v>
      </c>
    </row>
    <row r="214" spans="1:14" x14ac:dyDescent="0.2">
      <c r="A214" s="4" t="s">
        <v>375</v>
      </c>
      <c r="B214" s="13" t="s">
        <v>376</v>
      </c>
      <c r="C214" s="13">
        <v>14306</v>
      </c>
      <c r="D214" s="2">
        <v>0</v>
      </c>
      <c r="E214" s="2">
        <v>1016</v>
      </c>
      <c r="F214" s="2">
        <v>684</v>
      </c>
      <c r="G214" s="2">
        <v>283.39999999999998</v>
      </c>
      <c r="H214" s="2">
        <v>7153</v>
      </c>
      <c r="I214" s="2">
        <v>23442.400000000001</v>
      </c>
      <c r="J214" s="2">
        <v>3627.84</v>
      </c>
      <c r="K214" s="2">
        <v>1645.16</v>
      </c>
      <c r="L214" s="2">
        <v>5187.4000000000015</v>
      </c>
      <c r="M214" s="2">
        <v>10460.400000000001</v>
      </c>
      <c r="N214" s="2">
        <v>12982</v>
      </c>
    </row>
    <row r="215" spans="1:14" x14ac:dyDescent="0.2">
      <c r="A215" s="4" t="s">
        <v>377</v>
      </c>
      <c r="B215" s="13" t="s">
        <v>378</v>
      </c>
      <c r="C215" s="13">
        <v>14306</v>
      </c>
      <c r="D215" s="2">
        <v>0</v>
      </c>
      <c r="E215" s="2">
        <v>1016</v>
      </c>
      <c r="F215" s="2">
        <v>684</v>
      </c>
      <c r="G215" s="2">
        <v>283.39999999999998</v>
      </c>
      <c r="H215" s="2">
        <v>7153</v>
      </c>
      <c r="I215" s="2">
        <v>23442.400000000001</v>
      </c>
      <c r="J215" s="2">
        <v>3627.84</v>
      </c>
      <c r="K215" s="2">
        <v>1645.16</v>
      </c>
      <c r="L215" s="2">
        <v>3798.9000000000015</v>
      </c>
      <c r="M215" s="2">
        <v>9071.9000000000015</v>
      </c>
      <c r="N215" s="2">
        <v>14370.5</v>
      </c>
    </row>
    <row r="216" spans="1:14" x14ac:dyDescent="0.2">
      <c r="A216" s="4" t="s">
        <v>379</v>
      </c>
      <c r="B216" s="13" t="s">
        <v>380</v>
      </c>
      <c r="C216" s="13">
        <v>14306</v>
      </c>
      <c r="D216" s="2">
        <v>0</v>
      </c>
      <c r="E216" s="2">
        <v>1016</v>
      </c>
      <c r="F216" s="2">
        <v>684</v>
      </c>
      <c r="G216" s="2">
        <v>0</v>
      </c>
      <c r="H216" s="2">
        <v>7153</v>
      </c>
      <c r="I216" s="2">
        <v>23159</v>
      </c>
      <c r="J216" s="2">
        <v>3564.25</v>
      </c>
      <c r="K216" s="2">
        <v>1645.16</v>
      </c>
      <c r="L216" s="2">
        <v>4254.09</v>
      </c>
      <c r="M216" s="2">
        <v>9463.5</v>
      </c>
      <c r="N216" s="2">
        <v>13695.5</v>
      </c>
    </row>
    <row r="217" spans="1:14" x14ac:dyDescent="0.2">
      <c r="A217" s="4" t="s">
        <v>381</v>
      </c>
      <c r="B217" s="13" t="s">
        <v>382</v>
      </c>
      <c r="C217" s="13">
        <v>14306</v>
      </c>
      <c r="D217" s="2">
        <v>0</v>
      </c>
      <c r="E217" s="2">
        <v>1016</v>
      </c>
      <c r="F217" s="2">
        <v>684</v>
      </c>
      <c r="G217" s="2">
        <v>0</v>
      </c>
      <c r="H217" s="2">
        <v>7153</v>
      </c>
      <c r="I217" s="2">
        <v>23159</v>
      </c>
      <c r="J217" s="2">
        <v>3564.25</v>
      </c>
      <c r="K217" s="2">
        <v>1645.16</v>
      </c>
      <c r="L217" s="2">
        <v>143.09000000000015</v>
      </c>
      <c r="M217" s="2">
        <v>5352.5</v>
      </c>
      <c r="N217" s="2">
        <v>17806.5</v>
      </c>
    </row>
    <row r="218" spans="1:14" x14ac:dyDescent="0.2">
      <c r="A218" s="4" t="s">
        <v>383</v>
      </c>
      <c r="B218" s="13" t="s">
        <v>384</v>
      </c>
      <c r="C218" s="13">
        <v>14306</v>
      </c>
      <c r="D218" s="2">
        <v>0</v>
      </c>
      <c r="E218" s="2">
        <v>1016</v>
      </c>
      <c r="F218" s="2">
        <v>684</v>
      </c>
      <c r="G218" s="2">
        <v>0</v>
      </c>
      <c r="H218" s="2">
        <v>7153</v>
      </c>
      <c r="I218" s="2">
        <v>23159</v>
      </c>
      <c r="J218" s="2">
        <v>3564.25</v>
      </c>
      <c r="K218" s="2">
        <v>1645.16</v>
      </c>
      <c r="L218" s="2">
        <v>143.59000000000015</v>
      </c>
      <c r="M218" s="2">
        <v>5353</v>
      </c>
      <c r="N218" s="2">
        <v>17806</v>
      </c>
    </row>
    <row r="219" spans="1:14" x14ac:dyDescent="0.2">
      <c r="A219" s="4" t="s">
        <v>385</v>
      </c>
      <c r="B219" s="13" t="s">
        <v>386</v>
      </c>
      <c r="C219" s="13">
        <v>14306</v>
      </c>
      <c r="D219" s="2">
        <v>0</v>
      </c>
      <c r="E219" s="2">
        <v>1016</v>
      </c>
      <c r="F219" s="2">
        <v>684</v>
      </c>
      <c r="G219" s="2">
        <v>0</v>
      </c>
      <c r="H219" s="2">
        <v>7153</v>
      </c>
      <c r="I219" s="2">
        <v>23159</v>
      </c>
      <c r="J219" s="2">
        <v>3564.25</v>
      </c>
      <c r="K219" s="2">
        <v>1645.16</v>
      </c>
      <c r="L219" s="2">
        <v>1643.5900000000001</v>
      </c>
      <c r="M219" s="2">
        <v>6853</v>
      </c>
      <c r="N219" s="2">
        <v>16306</v>
      </c>
    </row>
    <row r="220" spans="1:14" x14ac:dyDescent="0.2">
      <c r="A220" s="4" t="s">
        <v>387</v>
      </c>
      <c r="B220" s="13" t="s">
        <v>388</v>
      </c>
      <c r="C220" s="13">
        <v>14306</v>
      </c>
      <c r="D220" s="2">
        <v>0</v>
      </c>
      <c r="E220" s="2">
        <v>1016</v>
      </c>
      <c r="F220" s="2">
        <v>684</v>
      </c>
      <c r="G220" s="2">
        <v>0</v>
      </c>
      <c r="H220" s="2">
        <v>7153</v>
      </c>
      <c r="I220" s="2">
        <v>23159</v>
      </c>
      <c r="J220" s="2">
        <v>3564.25</v>
      </c>
      <c r="K220" s="2">
        <v>1645.16</v>
      </c>
      <c r="L220" s="2">
        <v>5393.09</v>
      </c>
      <c r="M220" s="2">
        <v>10602.5</v>
      </c>
      <c r="N220" s="2">
        <v>12556.5</v>
      </c>
    </row>
    <row r="221" spans="1:14" x14ac:dyDescent="0.2">
      <c r="A221" s="4" t="s">
        <v>389</v>
      </c>
      <c r="B221" s="13" t="s">
        <v>390</v>
      </c>
      <c r="C221" s="13">
        <v>14306</v>
      </c>
      <c r="D221" s="2">
        <v>0</v>
      </c>
      <c r="E221" s="2">
        <v>1016</v>
      </c>
      <c r="F221" s="2">
        <v>684</v>
      </c>
      <c r="G221" s="2">
        <v>0</v>
      </c>
      <c r="H221" s="2">
        <v>7153</v>
      </c>
      <c r="I221" s="2">
        <v>23159</v>
      </c>
      <c r="J221" s="2">
        <v>3564.25</v>
      </c>
      <c r="K221" s="2">
        <v>1645.16</v>
      </c>
      <c r="L221" s="2">
        <v>9.0000000000145519E-2</v>
      </c>
      <c r="M221" s="2">
        <v>5209.5</v>
      </c>
      <c r="N221" s="2">
        <v>17949.5</v>
      </c>
    </row>
    <row r="222" spans="1:14" x14ac:dyDescent="0.2">
      <c r="A222" s="4" t="s">
        <v>391</v>
      </c>
      <c r="B222" s="13" t="s">
        <v>392</v>
      </c>
      <c r="C222" s="13">
        <v>14306</v>
      </c>
      <c r="D222" s="2">
        <v>0</v>
      </c>
      <c r="E222" s="2">
        <v>1016</v>
      </c>
      <c r="F222" s="2">
        <v>456</v>
      </c>
      <c r="G222" s="2">
        <v>0</v>
      </c>
      <c r="H222" s="2">
        <v>7283</v>
      </c>
      <c r="I222" s="2">
        <v>23061</v>
      </c>
      <c r="J222" s="2">
        <v>2612.4499999999998</v>
      </c>
      <c r="K222" s="2">
        <v>1645.16</v>
      </c>
      <c r="L222" s="2">
        <v>8.89</v>
      </c>
      <c r="M222" s="2">
        <v>4266.5</v>
      </c>
      <c r="N222" s="2">
        <v>18794.5</v>
      </c>
    </row>
    <row r="223" spans="1:14" x14ac:dyDescent="0.2">
      <c r="A223" s="4" t="s">
        <v>393</v>
      </c>
      <c r="B223" s="13" t="s">
        <v>394</v>
      </c>
      <c r="C223" s="13">
        <v>14306</v>
      </c>
      <c r="D223" s="2">
        <v>0</v>
      </c>
      <c r="E223" s="2">
        <v>1016</v>
      </c>
      <c r="F223" s="2">
        <v>684</v>
      </c>
      <c r="G223" s="2">
        <v>0</v>
      </c>
      <c r="H223" s="2">
        <v>7153</v>
      </c>
      <c r="I223" s="2">
        <v>23159</v>
      </c>
      <c r="J223" s="2">
        <v>3564.25</v>
      </c>
      <c r="K223" s="2">
        <v>1645.16</v>
      </c>
      <c r="L223" s="2">
        <v>9.0000000000145519E-2</v>
      </c>
      <c r="M223" s="2">
        <v>5209.5</v>
      </c>
      <c r="N223" s="2">
        <v>17949.5</v>
      </c>
    </row>
    <row r="224" spans="1:14" x14ac:dyDescent="0.2">
      <c r="A224" s="4" t="s">
        <v>395</v>
      </c>
      <c r="B224" s="13" t="s">
        <v>396</v>
      </c>
      <c r="C224" s="13">
        <v>14306</v>
      </c>
      <c r="D224" s="2">
        <v>0</v>
      </c>
      <c r="E224" s="2">
        <v>1016</v>
      </c>
      <c r="F224" s="2">
        <v>456</v>
      </c>
      <c r="G224" s="2">
        <v>0</v>
      </c>
      <c r="H224" s="2">
        <v>7153</v>
      </c>
      <c r="I224" s="2">
        <v>22931</v>
      </c>
      <c r="J224" s="2">
        <v>3507.17</v>
      </c>
      <c r="K224" s="2">
        <v>1645.16</v>
      </c>
      <c r="L224" s="2">
        <v>168.66999999999825</v>
      </c>
      <c r="M224" s="2">
        <v>5320.9999999999982</v>
      </c>
      <c r="N224" s="2">
        <v>17610</v>
      </c>
    </row>
    <row r="225" spans="1:16" x14ac:dyDescent="0.2">
      <c r="A225" s="4" t="s">
        <v>397</v>
      </c>
      <c r="B225" s="13" t="s">
        <v>398</v>
      </c>
      <c r="C225" s="13">
        <v>14306</v>
      </c>
      <c r="D225" s="2">
        <v>0</v>
      </c>
      <c r="E225" s="2">
        <v>1016</v>
      </c>
      <c r="F225" s="2">
        <v>0</v>
      </c>
      <c r="G225" s="2">
        <v>0</v>
      </c>
      <c r="H225" s="2">
        <v>7343</v>
      </c>
      <c r="I225" s="2">
        <v>22665</v>
      </c>
      <c r="J225" s="2">
        <v>2485.4899999999998</v>
      </c>
      <c r="K225" s="2">
        <v>1645.16</v>
      </c>
      <c r="L225" s="2">
        <v>7.85</v>
      </c>
      <c r="M225" s="2">
        <v>4138.5</v>
      </c>
      <c r="N225" s="2">
        <v>18526.5</v>
      </c>
    </row>
    <row r="226" spans="1:16" x14ac:dyDescent="0.2">
      <c r="A226" s="4" t="s">
        <v>399</v>
      </c>
      <c r="B226" s="13" t="s">
        <v>400</v>
      </c>
      <c r="C226" s="13">
        <v>14306</v>
      </c>
      <c r="D226" s="2">
        <v>0</v>
      </c>
      <c r="E226" s="2">
        <v>1016</v>
      </c>
      <c r="F226" s="2">
        <v>684</v>
      </c>
      <c r="G226" s="2">
        <v>0</v>
      </c>
      <c r="H226" s="2">
        <v>7153</v>
      </c>
      <c r="I226" s="2">
        <v>23159</v>
      </c>
      <c r="J226" s="2">
        <v>3564.25</v>
      </c>
      <c r="K226" s="2">
        <v>1645.16</v>
      </c>
      <c r="L226" s="2">
        <v>9.0000000000145519E-2</v>
      </c>
      <c r="M226" s="2">
        <v>5209.5</v>
      </c>
      <c r="N226" s="2">
        <v>17949.5</v>
      </c>
    </row>
    <row r="227" spans="1:16" x14ac:dyDescent="0.2">
      <c r="A227" s="4" t="s">
        <v>401</v>
      </c>
      <c r="B227" s="13" t="s">
        <v>402</v>
      </c>
      <c r="C227" s="13">
        <v>14306</v>
      </c>
      <c r="D227" s="2">
        <v>0</v>
      </c>
      <c r="E227" s="2">
        <v>1016</v>
      </c>
      <c r="F227" s="2">
        <v>684</v>
      </c>
      <c r="G227" s="2">
        <v>0</v>
      </c>
      <c r="H227" s="2">
        <v>7153</v>
      </c>
      <c r="I227" s="2">
        <v>23159</v>
      </c>
      <c r="J227" s="2">
        <v>3564.25</v>
      </c>
      <c r="K227" s="2">
        <v>1645.16</v>
      </c>
      <c r="L227" s="2">
        <v>143.59000000000015</v>
      </c>
      <c r="M227" s="2">
        <v>5353</v>
      </c>
      <c r="N227" s="2">
        <v>17806</v>
      </c>
    </row>
    <row r="228" spans="1:16" x14ac:dyDescent="0.2">
      <c r="A228" s="4" t="s">
        <v>403</v>
      </c>
      <c r="B228" s="13" t="s">
        <v>404</v>
      </c>
      <c r="C228" s="2">
        <v>14306</v>
      </c>
      <c r="D228" s="2">
        <v>0</v>
      </c>
      <c r="E228" s="2">
        <v>915</v>
      </c>
      <c r="F228" s="2">
        <v>473.73</v>
      </c>
      <c r="G228" s="2">
        <v>0</v>
      </c>
      <c r="H228" s="2">
        <v>1468.76</v>
      </c>
      <c r="I228" s="2">
        <v>17163.489999999998</v>
      </c>
      <c r="J228" s="2">
        <v>2243.92</v>
      </c>
      <c r="K228" s="2">
        <v>1645.2</v>
      </c>
      <c r="L228" s="2">
        <v>-0.13000000000101863</v>
      </c>
      <c r="M228" s="2">
        <v>3888.9899999999989</v>
      </c>
      <c r="N228" s="2">
        <v>13274.5</v>
      </c>
    </row>
    <row r="229" spans="1:16" x14ac:dyDescent="0.2">
      <c r="A229" s="4" t="s">
        <v>405</v>
      </c>
      <c r="B229" s="13" t="s">
        <v>406</v>
      </c>
      <c r="C229" s="2">
        <v>14306</v>
      </c>
      <c r="D229" s="2">
        <v>0</v>
      </c>
      <c r="E229" s="2">
        <v>915</v>
      </c>
      <c r="F229" s="2">
        <v>836</v>
      </c>
      <c r="G229" s="2">
        <v>0</v>
      </c>
      <c r="H229" s="2">
        <v>1173.0899999999999</v>
      </c>
      <c r="I229" s="2">
        <v>17230.09</v>
      </c>
      <c r="J229" s="2">
        <v>2258.1</v>
      </c>
      <c r="K229" s="2">
        <v>1645.16</v>
      </c>
      <c r="L229" s="2">
        <v>-0.17000000000007276</v>
      </c>
      <c r="M229" s="2">
        <v>3903.09</v>
      </c>
      <c r="N229" s="2">
        <v>13327</v>
      </c>
    </row>
    <row r="230" spans="1:16" s="12" customFormat="1" x14ac:dyDescent="0.2">
      <c r="A230" s="11"/>
      <c r="B230" s="16"/>
      <c r="C230" s="12" t="s">
        <v>39</v>
      </c>
      <c r="D230" s="12" t="s">
        <v>39</v>
      </c>
      <c r="E230" s="12" t="s">
        <v>39</v>
      </c>
      <c r="F230" s="12" t="s">
        <v>39</v>
      </c>
      <c r="G230" s="12" t="s">
        <v>39</v>
      </c>
      <c r="H230" s="12" t="s">
        <v>39</v>
      </c>
      <c r="I230" s="12" t="s">
        <v>39</v>
      </c>
      <c r="J230" s="12" t="s">
        <v>39</v>
      </c>
      <c r="K230" s="12" t="s">
        <v>39</v>
      </c>
      <c r="L230" s="12" t="s">
        <v>39</v>
      </c>
      <c r="M230" s="12" t="s">
        <v>39</v>
      </c>
      <c r="N230" s="12" t="s">
        <v>39</v>
      </c>
      <c r="O230" s="2"/>
      <c r="P230" s="2"/>
    </row>
    <row r="231" spans="1:16" x14ac:dyDescent="0.2">
      <c r="B231" s="13"/>
    </row>
    <row r="232" spans="1:16" x14ac:dyDescent="0.2">
      <c r="A232" s="10" t="s">
        <v>407</v>
      </c>
      <c r="B232" s="13"/>
    </row>
    <row r="233" spans="1:16" x14ac:dyDescent="0.2">
      <c r="A233" s="4" t="s">
        <v>514</v>
      </c>
      <c r="B233" s="13" t="s">
        <v>515</v>
      </c>
      <c r="C233" s="13">
        <v>11929</v>
      </c>
      <c r="D233" s="2">
        <v>400</v>
      </c>
      <c r="E233" s="2">
        <v>737</v>
      </c>
      <c r="F233" s="2">
        <v>455</v>
      </c>
      <c r="G233" s="2">
        <v>850.2</v>
      </c>
      <c r="H233" s="2">
        <v>5964.45</v>
      </c>
      <c r="I233" s="2">
        <v>20335.650000000001</v>
      </c>
      <c r="J233" s="2">
        <v>2919.52</v>
      </c>
      <c r="K233" s="2">
        <v>1371.82</v>
      </c>
      <c r="L233" s="2">
        <v>128.81000000000131</v>
      </c>
      <c r="M233" s="2">
        <v>4420.1500000000015</v>
      </c>
      <c r="N233" s="2">
        <v>15915.5</v>
      </c>
    </row>
    <row r="234" spans="1:16" x14ac:dyDescent="0.2">
      <c r="A234" s="4" t="s">
        <v>408</v>
      </c>
      <c r="B234" s="13" t="s">
        <v>409</v>
      </c>
      <c r="C234" s="13">
        <v>14306</v>
      </c>
      <c r="D234" s="2">
        <v>0</v>
      </c>
      <c r="E234" s="2">
        <v>1016</v>
      </c>
      <c r="F234" s="2">
        <v>684</v>
      </c>
      <c r="G234" s="2">
        <v>708.5</v>
      </c>
      <c r="H234" s="2">
        <v>7153</v>
      </c>
      <c r="I234" s="2">
        <v>23867.5</v>
      </c>
      <c r="J234" s="2">
        <v>3723.24</v>
      </c>
      <c r="K234" s="2">
        <v>1645.16</v>
      </c>
      <c r="L234" s="2">
        <v>6971.5999999999985</v>
      </c>
      <c r="M234" s="2">
        <v>12339.999999999998</v>
      </c>
      <c r="N234" s="2">
        <v>11527.5</v>
      </c>
    </row>
    <row r="235" spans="1:16" x14ac:dyDescent="0.2">
      <c r="A235" s="4" t="s">
        <v>410</v>
      </c>
      <c r="B235" s="13" t="s">
        <v>411</v>
      </c>
      <c r="C235" s="13">
        <v>11929</v>
      </c>
      <c r="D235" s="2">
        <v>200</v>
      </c>
      <c r="E235" s="2">
        <v>737</v>
      </c>
      <c r="F235" s="2">
        <v>455</v>
      </c>
      <c r="G235" s="2">
        <v>566.79999999999995</v>
      </c>
      <c r="H235" s="2">
        <v>9940.7999999999993</v>
      </c>
      <c r="I235" s="2">
        <v>23828.6</v>
      </c>
      <c r="J235" s="2">
        <v>3667.56</v>
      </c>
      <c r="K235" s="2">
        <v>1371.82</v>
      </c>
      <c r="L235" s="2">
        <v>119.22</v>
      </c>
      <c r="M235" s="2">
        <v>5158.6000000000004</v>
      </c>
      <c r="N235" s="2">
        <v>18670</v>
      </c>
    </row>
    <row r="236" spans="1:16" x14ac:dyDescent="0.2">
      <c r="A236" s="4" t="s">
        <v>412</v>
      </c>
      <c r="B236" s="13" t="s">
        <v>413</v>
      </c>
      <c r="C236" s="13">
        <v>14306</v>
      </c>
      <c r="D236" s="2">
        <v>0</v>
      </c>
      <c r="E236" s="2">
        <v>1016</v>
      </c>
      <c r="F236" s="2">
        <v>684</v>
      </c>
      <c r="G236" s="2">
        <v>566.79999999999995</v>
      </c>
      <c r="H236" s="2">
        <v>7153</v>
      </c>
      <c r="I236" s="2">
        <v>23725.8</v>
      </c>
      <c r="J236" s="2">
        <v>3681.31</v>
      </c>
      <c r="K236" s="2">
        <v>1645.16</v>
      </c>
      <c r="L236" s="2">
        <v>5320.8299999999981</v>
      </c>
      <c r="M236" s="2">
        <v>10647.3</v>
      </c>
      <c r="N236" s="2">
        <v>13078.5</v>
      </c>
    </row>
    <row r="237" spans="1:16" x14ac:dyDescent="0.2">
      <c r="A237" s="4" t="s">
        <v>414</v>
      </c>
      <c r="B237" s="13" t="s">
        <v>415</v>
      </c>
      <c r="C237" s="13">
        <v>14306</v>
      </c>
      <c r="D237" s="2">
        <v>0</v>
      </c>
      <c r="E237" s="2">
        <v>1016</v>
      </c>
      <c r="F237" s="2">
        <v>312</v>
      </c>
      <c r="G237" s="2">
        <v>283.39999999999998</v>
      </c>
      <c r="H237" s="2">
        <v>7153</v>
      </c>
      <c r="I237" s="2">
        <v>23070.400000000001</v>
      </c>
      <c r="J237" s="2">
        <v>2592.1999999999998</v>
      </c>
      <c r="K237" s="2">
        <v>1645.16</v>
      </c>
      <c r="L237" s="2">
        <v>4087.5400000000009</v>
      </c>
      <c r="M237" s="2">
        <v>8324.9000000000015</v>
      </c>
      <c r="N237" s="2">
        <v>14745.5</v>
      </c>
    </row>
    <row r="238" spans="1:16" x14ac:dyDescent="0.2">
      <c r="A238" s="4" t="s">
        <v>416</v>
      </c>
      <c r="B238" s="13" t="s">
        <v>417</v>
      </c>
      <c r="C238" s="13">
        <v>15255</v>
      </c>
      <c r="D238" s="2">
        <v>400</v>
      </c>
      <c r="E238" s="2">
        <v>1046</v>
      </c>
      <c r="F238" s="2">
        <v>886</v>
      </c>
      <c r="G238" s="2">
        <v>283.39999999999998</v>
      </c>
      <c r="H238" s="2">
        <v>7627.5</v>
      </c>
      <c r="I238" s="2">
        <v>25497.9</v>
      </c>
      <c r="J238" s="2">
        <v>4094.27</v>
      </c>
      <c r="K238" s="2">
        <v>1754.32</v>
      </c>
      <c r="L238" s="2">
        <v>7054.3100000000013</v>
      </c>
      <c r="M238" s="2">
        <v>12902.900000000001</v>
      </c>
      <c r="N238" s="2">
        <v>12595</v>
      </c>
    </row>
    <row r="239" spans="1:16" x14ac:dyDescent="0.2">
      <c r="A239" s="4" t="s">
        <v>418</v>
      </c>
      <c r="B239" s="13" t="s">
        <v>419</v>
      </c>
      <c r="C239" s="13">
        <v>14306</v>
      </c>
      <c r="D239" s="2">
        <v>0</v>
      </c>
      <c r="E239" s="2">
        <v>1016</v>
      </c>
      <c r="F239" s="2">
        <v>684</v>
      </c>
      <c r="G239" s="2">
        <v>283.39999999999998</v>
      </c>
      <c r="H239" s="2">
        <v>7153</v>
      </c>
      <c r="I239" s="2">
        <v>23442.400000000001</v>
      </c>
      <c r="J239" s="2">
        <v>3624.45</v>
      </c>
      <c r="K239" s="2">
        <v>1645.16</v>
      </c>
      <c r="L239" s="2">
        <v>3836.7900000000009</v>
      </c>
      <c r="M239" s="2">
        <v>9106.4000000000015</v>
      </c>
      <c r="N239" s="2">
        <v>14336</v>
      </c>
    </row>
    <row r="240" spans="1:16" x14ac:dyDescent="0.2">
      <c r="A240" s="4" t="s">
        <v>420</v>
      </c>
      <c r="B240" s="13" t="s">
        <v>421</v>
      </c>
      <c r="C240" s="13">
        <v>14306</v>
      </c>
      <c r="D240" s="2">
        <v>0</v>
      </c>
      <c r="E240" s="2">
        <v>1016</v>
      </c>
      <c r="F240" s="2">
        <v>684</v>
      </c>
      <c r="G240" s="2">
        <v>283.39999999999998</v>
      </c>
      <c r="H240" s="2">
        <v>7153</v>
      </c>
      <c r="I240" s="2">
        <v>23442.400000000001</v>
      </c>
      <c r="J240" s="2">
        <v>3627.84</v>
      </c>
      <c r="K240" s="2">
        <v>1645.16</v>
      </c>
      <c r="L240" s="2">
        <v>143.40000000000146</v>
      </c>
      <c r="M240" s="2">
        <v>5416.4000000000015</v>
      </c>
      <c r="N240" s="2">
        <v>18026</v>
      </c>
    </row>
    <row r="241" spans="1:14" x14ac:dyDescent="0.2">
      <c r="A241" s="4" t="s">
        <v>422</v>
      </c>
      <c r="B241" s="13" t="s">
        <v>423</v>
      </c>
      <c r="C241" s="13">
        <v>14306</v>
      </c>
      <c r="D241" s="2">
        <v>0</v>
      </c>
      <c r="E241" s="2">
        <v>1016</v>
      </c>
      <c r="F241" s="2">
        <v>684</v>
      </c>
      <c r="G241" s="2">
        <v>283.39999999999998</v>
      </c>
      <c r="H241" s="2">
        <v>7153</v>
      </c>
      <c r="I241" s="2">
        <v>23442.400000000001</v>
      </c>
      <c r="J241" s="2">
        <v>3627.84</v>
      </c>
      <c r="K241" s="2">
        <v>1645.16</v>
      </c>
      <c r="L241" s="2">
        <v>8054.9000000000015</v>
      </c>
      <c r="M241" s="2">
        <v>13327.900000000001</v>
      </c>
      <c r="N241" s="2">
        <v>10114.5</v>
      </c>
    </row>
    <row r="242" spans="1:14" x14ac:dyDescent="0.2">
      <c r="A242" s="4" t="s">
        <v>424</v>
      </c>
      <c r="B242" s="13" t="s">
        <v>425</v>
      </c>
      <c r="C242" s="13">
        <v>13795</v>
      </c>
      <c r="D242" s="2">
        <v>0</v>
      </c>
      <c r="E242" s="2">
        <v>784</v>
      </c>
      <c r="F242" s="2">
        <v>499</v>
      </c>
      <c r="G242" s="2">
        <v>283.39999999999998</v>
      </c>
      <c r="H242" s="2">
        <v>6897.5</v>
      </c>
      <c r="I242" s="2">
        <v>22258.9</v>
      </c>
      <c r="J242" s="2">
        <v>2834.87</v>
      </c>
      <c r="K242" s="2">
        <v>1315.8</v>
      </c>
      <c r="L242" s="2">
        <v>2353.2300000000032</v>
      </c>
      <c r="M242" s="2">
        <v>6503.9000000000033</v>
      </c>
      <c r="N242" s="2">
        <v>15755</v>
      </c>
    </row>
    <row r="243" spans="1:14" x14ac:dyDescent="0.2">
      <c r="A243" s="4" t="s">
        <v>426</v>
      </c>
      <c r="B243" s="13" t="s">
        <v>427</v>
      </c>
      <c r="C243" s="13">
        <v>14306</v>
      </c>
      <c r="D243" s="2">
        <v>0</v>
      </c>
      <c r="E243" s="2">
        <v>1016</v>
      </c>
      <c r="F243" s="2">
        <v>684</v>
      </c>
      <c r="G243" s="2">
        <v>283.39999999999998</v>
      </c>
      <c r="H243" s="2">
        <v>7153</v>
      </c>
      <c r="I243" s="2">
        <v>23442.400000000001</v>
      </c>
      <c r="J243" s="2">
        <v>3627.84</v>
      </c>
      <c r="K243" s="2">
        <v>1645.16</v>
      </c>
      <c r="L243" s="2">
        <v>5109.4000000000015</v>
      </c>
      <c r="M243" s="2">
        <v>10382.400000000001</v>
      </c>
      <c r="N243" s="2">
        <v>13060</v>
      </c>
    </row>
    <row r="244" spans="1:14" x14ac:dyDescent="0.2">
      <c r="A244" s="4" t="s">
        <v>428</v>
      </c>
      <c r="B244" s="13" t="s">
        <v>429</v>
      </c>
      <c r="C244" s="13">
        <v>14306</v>
      </c>
      <c r="D244" s="2">
        <v>0</v>
      </c>
      <c r="E244" s="2">
        <v>1016</v>
      </c>
      <c r="F244" s="2">
        <v>684</v>
      </c>
      <c r="G244" s="2">
        <v>283.39999999999998</v>
      </c>
      <c r="H244" s="2">
        <v>7153</v>
      </c>
      <c r="I244" s="2">
        <v>23442.400000000001</v>
      </c>
      <c r="J244" s="2">
        <v>3653.76</v>
      </c>
      <c r="K244" s="2">
        <v>1645.16</v>
      </c>
      <c r="L244" s="2">
        <v>5952.4800000000032</v>
      </c>
      <c r="M244" s="2">
        <v>11251.400000000003</v>
      </c>
      <c r="N244" s="2">
        <v>12191</v>
      </c>
    </row>
    <row r="245" spans="1:14" x14ac:dyDescent="0.2">
      <c r="A245" s="4" t="s">
        <v>430</v>
      </c>
      <c r="B245" s="13" t="s">
        <v>431</v>
      </c>
      <c r="C245" s="13">
        <v>14306</v>
      </c>
      <c r="D245" s="2">
        <v>0</v>
      </c>
      <c r="E245" s="2">
        <v>1016</v>
      </c>
      <c r="F245" s="2">
        <v>684</v>
      </c>
      <c r="G245" s="2">
        <v>283.39999999999998</v>
      </c>
      <c r="H245" s="2">
        <v>7153</v>
      </c>
      <c r="I245" s="2">
        <v>23442.400000000001</v>
      </c>
      <c r="J245" s="2">
        <v>3627.84</v>
      </c>
      <c r="K245" s="2">
        <v>1645.16</v>
      </c>
      <c r="L245" s="2">
        <v>7284.9000000000015</v>
      </c>
      <c r="M245" s="2">
        <v>12557.900000000001</v>
      </c>
      <c r="N245" s="2">
        <v>10884.5</v>
      </c>
    </row>
    <row r="246" spans="1:14" x14ac:dyDescent="0.2">
      <c r="A246" s="4" t="s">
        <v>432</v>
      </c>
      <c r="B246" s="13" t="s">
        <v>433</v>
      </c>
      <c r="C246" s="13">
        <v>14937</v>
      </c>
      <c r="D246" s="2">
        <v>0</v>
      </c>
      <c r="E246" s="2">
        <v>788</v>
      </c>
      <c r="F246" s="2">
        <v>468</v>
      </c>
      <c r="G246" s="2">
        <v>283.39999999999998</v>
      </c>
      <c r="H246" s="2">
        <v>7468.5</v>
      </c>
      <c r="I246" s="2">
        <v>23944.9</v>
      </c>
      <c r="J246" s="2">
        <v>3743.99</v>
      </c>
      <c r="K246" s="2">
        <v>1717.72</v>
      </c>
      <c r="L246" s="2">
        <v>1583.6900000000023</v>
      </c>
      <c r="M246" s="2">
        <v>7045.4000000000024</v>
      </c>
      <c r="N246" s="2">
        <v>16899.5</v>
      </c>
    </row>
    <row r="247" spans="1:14" x14ac:dyDescent="0.2">
      <c r="A247" s="4" t="s">
        <v>434</v>
      </c>
      <c r="B247" s="13" t="s">
        <v>435</v>
      </c>
      <c r="C247" s="13">
        <v>14306</v>
      </c>
      <c r="D247" s="2">
        <v>0</v>
      </c>
      <c r="E247" s="2">
        <v>1016</v>
      </c>
      <c r="F247" s="2">
        <v>684</v>
      </c>
      <c r="G247" s="2">
        <v>283.39999999999998</v>
      </c>
      <c r="H247" s="2">
        <v>7153</v>
      </c>
      <c r="I247" s="2">
        <v>23442.400000000001</v>
      </c>
      <c r="J247" s="2">
        <v>3627.84</v>
      </c>
      <c r="K247" s="2">
        <v>1645.16</v>
      </c>
      <c r="L247" s="2">
        <v>2355.9000000000015</v>
      </c>
      <c r="M247" s="2">
        <v>7628.9000000000015</v>
      </c>
      <c r="N247" s="2">
        <v>15813.5</v>
      </c>
    </row>
    <row r="248" spans="1:14" x14ac:dyDescent="0.2">
      <c r="A248" s="4" t="s">
        <v>436</v>
      </c>
      <c r="B248" s="13" t="s">
        <v>437</v>
      </c>
      <c r="C248" s="13">
        <v>14306</v>
      </c>
      <c r="D248" s="2">
        <v>0</v>
      </c>
      <c r="E248" s="2">
        <v>1016</v>
      </c>
      <c r="F248" s="2">
        <v>684</v>
      </c>
      <c r="G248" s="2">
        <v>0</v>
      </c>
      <c r="H248" s="2">
        <v>7153</v>
      </c>
      <c r="I248" s="2">
        <v>23159</v>
      </c>
      <c r="J248" s="2">
        <v>3564.25</v>
      </c>
      <c r="K248" s="2">
        <v>1645.16</v>
      </c>
      <c r="L248" s="2">
        <v>8711.09</v>
      </c>
      <c r="M248" s="2">
        <v>13920.5</v>
      </c>
      <c r="N248" s="2">
        <v>9238.5</v>
      </c>
    </row>
    <row r="249" spans="1:14" x14ac:dyDescent="0.2">
      <c r="A249" s="4" t="s">
        <v>438</v>
      </c>
      <c r="B249" s="13" t="s">
        <v>439</v>
      </c>
      <c r="C249" s="2">
        <v>15983</v>
      </c>
      <c r="D249" s="2">
        <v>0</v>
      </c>
      <c r="E249" s="2">
        <v>784</v>
      </c>
      <c r="F249" s="2">
        <v>499</v>
      </c>
      <c r="G249" s="2">
        <v>0</v>
      </c>
      <c r="H249" s="2">
        <v>0</v>
      </c>
      <c r="I249" s="2">
        <v>17266</v>
      </c>
      <c r="J249" s="2">
        <v>2265.84</v>
      </c>
      <c r="K249" s="2">
        <v>1838.06</v>
      </c>
      <c r="L249" s="2">
        <v>7771.6</v>
      </c>
      <c r="M249" s="2">
        <v>11875.5</v>
      </c>
      <c r="N249" s="2">
        <v>5390.5</v>
      </c>
    </row>
    <row r="250" spans="1:14" x14ac:dyDescent="0.2">
      <c r="A250" s="4" t="s">
        <v>440</v>
      </c>
      <c r="B250" s="13" t="s">
        <v>441</v>
      </c>
      <c r="C250" s="13">
        <v>14306</v>
      </c>
      <c r="D250" s="2">
        <v>0</v>
      </c>
      <c r="E250" s="2">
        <v>1016</v>
      </c>
      <c r="F250" s="2">
        <v>684</v>
      </c>
      <c r="G250" s="2">
        <v>0</v>
      </c>
      <c r="H250" s="2">
        <v>7153</v>
      </c>
      <c r="I250" s="2">
        <v>23159</v>
      </c>
      <c r="J250" s="2">
        <v>3564.25</v>
      </c>
      <c r="K250" s="2">
        <v>1645.16</v>
      </c>
      <c r="L250" s="2">
        <v>143.59000000000015</v>
      </c>
      <c r="M250" s="2">
        <v>5353</v>
      </c>
      <c r="N250" s="2">
        <v>17806</v>
      </c>
    </row>
    <row r="251" spans="1:14" x14ac:dyDescent="0.2">
      <c r="A251" s="4" t="s">
        <v>442</v>
      </c>
      <c r="B251" s="13" t="s">
        <v>443</v>
      </c>
      <c r="C251" s="13">
        <v>14306</v>
      </c>
      <c r="D251" s="2">
        <v>0</v>
      </c>
      <c r="E251" s="2">
        <v>1016</v>
      </c>
      <c r="F251" s="2">
        <v>684</v>
      </c>
      <c r="G251" s="2">
        <v>0</v>
      </c>
      <c r="H251" s="2">
        <v>7153</v>
      </c>
      <c r="I251" s="2">
        <v>23159</v>
      </c>
      <c r="J251" s="2">
        <v>3564.25</v>
      </c>
      <c r="K251" s="2">
        <v>1645.16</v>
      </c>
      <c r="L251" s="2">
        <v>143.09000000000015</v>
      </c>
      <c r="M251" s="2">
        <v>5352.5</v>
      </c>
      <c r="N251" s="2">
        <v>17806.5</v>
      </c>
    </row>
    <row r="252" spans="1:14" x14ac:dyDescent="0.2">
      <c r="A252" s="4" t="s">
        <v>444</v>
      </c>
      <c r="B252" s="13" t="s">
        <v>445</v>
      </c>
      <c r="C252" s="13">
        <v>14306</v>
      </c>
      <c r="D252" s="2">
        <v>0</v>
      </c>
      <c r="E252" s="2">
        <v>1016</v>
      </c>
      <c r="F252" s="2">
        <v>684</v>
      </c>
      <c r="G252" s="2">
        <v>0</v>
      </c>
      <c r="H252" s="2">
        <v>7153</v>
      </c>
      <c r="I252" s="2">
        <v>23159</v>
      </c>
      <c r="J252" s="2">
        <v>3562.55</v>
      </c>
      <c r="K252" s="2">
        <v>1645.16</v>
      </c>
      <c r="L252" s="2">
        <v>3435.2900000000009</v>
      </c>
      <c r="M252" s="2">
        <v>8643</v>
      </c>
      <c r="N252" s="2">
        <v>14516</v>
      </c>
    </row>
    <row r="253" spans="1:14" x14ac:dyDescent="0.2">
      <c r="A253" s="4" t="s">
        <v>516</v>
      </c>
      <c r="B253" s="13" t="s">
        <v>517</v>
      </c>
      <c r="C253" s="13">
        <v>0</v>
      </c>
      <c r="D253" s="2">
        <v>0</v>
      </c>
      <c r="E253" s="2">
        <v>0</v>
      </c>
      <c r="F253" s="2">
        <v>0</v>
      </c>
      <c r="G253" s="2">
        <v>0</v>
      </c>
      <c r="H253" s="2">
        <v>79865.89</v>
      </c>
      <c r="I253" s="2">
        <v>79865.89</v>
      </c>
      <c r="J253" s="2">
        <f>138.35+5175.78+2734.33-23</f>
        <v>8025.46</v>
      </c>
      <c r="K253" s="2">
        <v>0</v>
      </c>
      <c r="L253" s="2">
        <v>0.93</v>
      </c>
      <c r="M253" s="2">
        <v>8026.39</v>
      </c>
      <c r="N253" s="2">
        <v>71839.5</v>
      </c>
    </row>
    <row r="254" spans="1:14" x14ac:dyDescent="0.2">
      <c r="A254" s="4" t="s">
        <v>446</v>
      </c>
      <c r="B254" s="13" t="s">
        <v>447</v>
      </c>
      <c r="C254" s="13">
        <v>14306</v>
      </c>
      <c r="D254" s="2">
        <v>0</v>
      </c>
      <c r="E254" s="2">
        <v>1016</v>
      </c>
      <c r="F254" s="2">
        <v>684</v>
      </c>
      <c r="G254" s="2">
        <v>0</v>
      </c>
      <c r="H254" s="2">
        <v>7153</v>
      </c>
      <c r="I254" s="2">
        <v>23159</v>
      </c>
      <c r="J254" s="2">
        <v>3558.32</v>
      </c>
      <c r="K254" s="2">
        <v>1645.16</v>
      </c>
      <c r="L254" s="2">
        <v>1224.0200000000004</v>
      </c>
      <c r="M254" s="2">
        <v>6427.5000000000009</v>
      </c>
      <c r="N254" s="2">
        <v>16731.5</v>
      </c>
    </row>
    <row r="255" spans="1:14" x14ac:dyDescent="0.2">
      <c r="A255" s="4" t="s">
        <v>448</v>
      </c>
      <c r="B255" s="13" t="s">
        <v>449</v>
      </c>
      <c r="C255" s="13">
        <v>11929</v>
      </c>
      <c r="D255" s="2">
        <v>200</v>
      </c>
      <c r="E255" s="2">
        <v>737</v>
      </c>
      <c r="F255" s="2">
        <v>455</v>
      </c>
      <c r="G255" s="2">
        <v>0</v>
      </c>
      <c r="H255" s="2">
        <v>5964.5</v>
      </c>
      <c r="I255" s="2">
        <v>19285.5</v>
      </c>
      <c r="J255" s="2">
        <v>2690.89</v>
      </c>
      <c r="K255" s="2">
        <v>1371.82</v>
      </c>
      <c r="L255" s="2">
        <v>162.29000000000087</v>
      </c>
      <c r="M255" s="2">
        <v>4225.0000000000009</v>
      </c>
      <c r="N255" s="2">
        <v>15060.5</v>
      </c>
    </row>
    <row r="256" spans="1:14" x14ac:dyDescent="0.2">
      <c r="A256" s="4" t="s">
        <v>450</v>
      </c>
      <c r="B256" s="13" t="s">
        <v>451</v>
      </c>
      <c r="C256" s="13">
        <v>14306</v>
      </c>
      <c r="D256" s="2">
        <v>0</v>
      </c>
      <c r="E256" s="2">
        <v>1016</v>
      </c>
      <c r="F256" s="2">
        <v>684</v>
      </c>
      <c r="G256" s="2">
        <v>0</v>
      </c>
      <c r="H256" s="2">
        <v>7153</v>
      </c>
      <c r="I256" s="2">
        <v>23159</v>
      </c>
      <c r="J256" s="2">
        <v>3560.67</v>
      </c>
      <c r="K256" s="2">
        <v>1645.16</v>
      </c>
      <c r="L256" s="2">
        <v>1488.6699999999983</v>
      </c>
      <c r="M256" s="2">
        <v>6694.4999999999982</v>
      </c>
      <c r="N256" s="2">
        <v>16464.5</v>
      </c>
    </row>
    <row r="257" spans="1:14" x14ac:dyDescent="0.2">
      <c r="A257" s="4" t="s">
        <v>452</v>
      </c>
      <c r="B257" s="13" t="s">
        <v>453</v>
      </c>
      <c r="C257" s="13">
        <v>14306</v>
      </c>
      <c r="D257" s="2">
        <v>0</v>
      </c>
      <c r="E257" s="2">
        <v>1016</v>
      </c>
      <c r="F257" s="2">
        <v>684</v>
      </c>
      <c r="G257" s="2">
        <v>0</v>
      </c>
      <c r="H257" s="2">
        <v>7153</v>
      </c>
      <c r="I257" s="2">
        <v>23159</v>
      </c>
      <c r="J257" s="2">
        <v>3564.25</v>
      </c>
      <c r="K257" s="2">
        <v>1645.16</v>
      </c>
      <c r="L257" s="2">
        <v>1686.0900000000001</v>
      </c>
      <c r="M257" s="2">
        <v>6895.5</v>
      </c>
      <c r="N257" s="2">
        <v>16263.5</v>
      </c>
    </row>
    <row r="258" spans="1:14" x14ac:dyDescent="0.2">
      <c r="A258" s="4" t="s">
        <v>454</v>
      </c>
      <c r="B258" s="13" t="s">
        <v>455</v>
      </c>
      <c r="C258" s="13">
        <v>14306</v>
      </c>
      <c r="D258" s="2">
        <v>0</v>
      </c>
      <c r="E258" s="2">
        <v>1016</v>
      </c>
      <c r="F258" s="2">
        <v>684</v>
      </c>
      <c r="G258" s="2">
        <v>0</v>
      </c>
      <c r="H258" s="2">
        <v>7153</v>
      </c>
      <c r="I258" s="2">
        <v>23159</v>
      </c>
      <c r="J258" s="2">
        <v>3564.25</v>
      </c>
      <c r="K258" s="2">
        <v>1645.16</v>
      </c>
      <c r="L258" s="2">
        <v>1952.5900000000001</v>
      </c>
      <c r="M258" s="2">
        <v>7162</v>
      </c>
      <c r="N258" s="2">
        <v>15997</v>
      </c>
    </row>
    <row r="259" spans="1:14" x14ac:dyDescent="0.2">
      <c r="A259" s="4" t="s">
        <v>456</v>
      </c>
      <c r="B259" s="13" t="s">
        <v>457</v>
      </c>
      <c r="C259" s="13">
        <v>14306</v>
      </c>
      <c r="D259" s="2">
        <v>0</v>
      </c>
      <c r="E259" s="2">
        <v>1016</v>
      </c>
      <c r="F259" s="2">
        <v>684</v>
      </c>
      <c r="G259" s="2">
        <v>0</v>
      </c>
      <c r="H259" s="2">
        <v>7153</v>
      </c>
      <c r="I259" s="2">
        <v>23159</v>
      </c>
      <c r="J259" s="2">
        <v>3564.25</v>
      </c>
      <c r="K259" s="2">
        <v>1645.16</v>
      </c>
      <c r="L259" s="2">
        <v>2095.09</v>
      </c>
      <c r="M259" s="2">
        <v>7304.5</v>
      </c>
      <c r="N259" s="2">
        <v>15854.5</v>
      </c>
    </row>
    <row r="260" spans="1:14" x14ac:dyDescent="0.2">
      <c r="A260" s="4" t="s">
        <v>458</v>
      </c>
      <c r="B260" s="13" t="s">
        <v>459</v>
      </c>
      <c r="C260" s="13">
        <v>14306</v>
      </c>
      <c r="D260" s="2">
        <v>0</v>
      </c>
      <c r="E260" s="2">
        <v>1016</v>
      </c>
      <c r="F260" s="2">
        <v>685.1</v>
      </c>
      <c r="G260" s="2">
        <v>0</v>
      </c>
      <c r="H260" s="2">
        <v>6467.1</v>
      </c>
      <c r="I260" s="2">
        <v>22474.199999999997</v>
      </c>
      <c r="J260" s="2">
        <v>3403.18</v>
      </c>
      <c r="K260" s="2">
        <v>1645.16</v>
      </c>
      <c r="L260" s="2">
        <v>-0.1400000000030559</v>
      </c>
      <c r="M260" s="2">
        <v>5048.1999999999971</v>
      </c>
      <c r="N260" s="2">
        <v>17426</v>
      </c>
    </row>
    <row r="261" spans="1:14" x14ac:dyDescent="0.2">
      <c r="A261" s="4" t="s">
        <v>460</v>
      </c>
      <c r="B261" s="13" t="s">
        <v>461</v>
      </c>
      <c r="C261" s="13">
        <v>14306</v>
      </c>
      <c r="D261" s="2">
        <v>0</v>
      </c>
      <c r="E261" s="2">
        <v>1016</v>
      </c>
      <c r="F261" s="2">
        <v>685.1</v>
      </c>
      <c r="G261" s="2">
        <v>0</v>
      </c>
      <c r="H261" s="2">
        <v>6467.1</v>
      </c>
      <c r="I261" s="2">
        <v>22474.199999999997</v>
      </c>
      <c r="J261" s="2">
        <v>3403.18</v>
      </c>
      <c r="K261" s="2">
        <v>1645.16</v>
      </c>
      <c r="L261" s="2">
        <v>143.35999999999694</v>
      </c>
      <c r="M261" s="2">
        <v>5191.6999999999971</v>
      </c>
      <c r="N261" s="2">
        <v>17282.5</v>
      </c>
    </row>
    <row r="262" spans="1:14" x14ac:dyDescent="0.2">
      <c r="A262" s="4" t="s">
        <v>462</v>
      </c>
      <c r="B262" s="13" t="s">
        <v>463</v>
      </c>
      <c r="C262" s="13">
        <v>14306</v>
      </c>
      <c r="D262" s="2">
        <v>0</v>
      </c>
      <c r="E262" s="2">
        <v>1016</v>
      </c>
      <c r="F262" s="2">
        <v>638.4</v>
      </c>
      <c r="G262" s="2">
        <v>0</v>
      </c>
      <c r="H262" s="2">
        <v>5879.18</v>
      </c>
      <c r="I262" s="2">
        <v>21839.58</v>
      </c>
      <c r="J262" s="2">
        <v>3254.42</v>
      </c>
      <c r="K262" s="2">
        <v>1645.16</v>
      </c>
      <c r="L262" s="2">
        <v>2187.5</v>
      </c>
      <c r="M262" s="2">
        <v>7087.08</v>
      </c>
      <c r="N262" s="2">
        <v>14752.5</v>
      </c>
    </row>
    <row r="263" spans="1:14" x14ac:dyDescent="0.2">
      <c r="A263" s="4" t="s">
        <v>518</v>
      </c>
      <c r="B263" s="13" t="s">
        <v>519</v>
      </c>
      <c r="C263" s="13">
        <v>0</v>
      </c>
      <c r="D263" s="2">
        <v>0</v>
      </c>
      <c r="E263" s="2">
        <v>0</v>
      </c>
      <c r="F263" s="2">
        <v>0</v>
      </c>
      <c r="G263" s="2">
        <v>0</v>
      </c>
      <c r="H263" s="2">
        <v>19450.009999999998</v>
      </c>
      <c r="I263" s="2">
        <v>19450.009999999998</v>
      </c>
      <c r="J263" s="2">
        <f>30.73+30.73+2969.09</f>
        <v>3030.55</v>
      </c>
      <c r="K263" s="2">
        <v>0</v>
      </c>
      <c r="L263" s="2">
        <v>-0.04</v>
      </c>
      <c r="M263" s="2">
        <v>3030.51</v>
      </c>
      <c r="N263" s="2">
        <v>16419.5</v>
      </c>
    </row>
    <row r="264" spans="1:14" x14ac:dyDescent="0.2">
      <c r="A264" s="4" t="s">
        <v>464</v>
      </c>
      <c r="B264" s="13" t="s">
        <v>465</v>
      </c>
      <c r="C264" s="13">
        <v>14306</v>
      </c>
      <c r="D264" s="2">
        <v>0</v>
      </c>
      <c r="E264" s="2">
        <v>1016</v>
      </c>
      <c r="F264" s="2">
        <v>638.4</v>
      </c>
      <c r="G264" s="2">
        <v>0</v>
      </c>
      <c r="H264" s="2">
        <v>5879.77</v>
      </c>
      <c r="I264" s="2">
        <v>21840.170000000002</v>
      </c>
      <c r="J264" s="2">
        <v>3254.55</v>
      </c>
      <c r="K264" s="2">
        <v>1645.16</v>
      </c>
      <c r="L264" s="2">
        <v>5924.9600000000028</v>
      </c>
      <c r="M264" s="2">
        <v>10824.670000000002</v>
      </c>
      <c r="N264" s="2">
        <v>11015.5</v>
      </c>
    </row>
    <row r="265" spans="1:14" x14ac:dyDescent="0.2">
      <c r="A265" s="4" t="s">
        <v>466</v>
      </c>
      <c r="B265" s="13" t="s">
        <v>467</v>
      </c>
      <c r="C265" s="13">
        <v>14306</v>
      </c>
      <c r="D265" s="2">
        <v>0</v>
      </c>
      <c r="E265" s="2">
        <v>1016</v>
      </c>
      <c r="F265" s="2">
        <v>684</v>
      </c>
      <c r="G265" s="2">
        <v>0</v>
      </c>
      <c r="H265" s="2">
        <v>5288.45</v>
      </c>
      <c r="I265" s="2">
        <v>21294.45</v>
      </c>
      <c r="J265" s="2">
        <v>3123.7</v>
      </c>
      <c r="K265" s="2">
        <v>1645.16</v>
      </c>
      <c r="L265" s="2">
        <v>2199.09</v>
      </c>
      <c r="M265" s="2">
        <v>6967.95</v>
      </c>
      <c r="N265" s="2">
        <v>14326.5</v>
      </c>
    </row>
    <row r="266" spans="1:14" x14ac:dyDescent="0.2">
      <c r="A266" s="4" t="s">
        <v>468</v>
      </c>
      <c r="B266" s="13" t="s">
        <v>469</v>
      </c>
      <c r="C266" s="13">
        <v>14306</v>
      </c>
      <c r="D266" s="2">
        <v>0</v>
      </c>
      <c r="E266" s="2">
        <v>1016</v>
      </c>
      <c r="F266" s="2">
        <v>684</v>
      </c>
      <c r="G266" s="2">
        <v>0</v>
      </c>
      <c r="H266" s="2">
        <v>5288.45</v>
      </c>
      <c r="I266" s="2">
        <v>21294.45</v>
      </c>
      <c r="J266" s="2">
        <v>3126.25</v>
      </c>
      <c r="K266" s="2">
        <v>1645.16</v>
      </c>
      <c r="L266" s="2">
        <v>2044.0400000000009</v>
      </c>
      <c r="M266" s="2">
        <v>6815.4500000000007</v>
      </c>
      <c r="N266" s="2">
        <v>14479</v>
      </c>
    </row>
    <row r="267" spans="1:14" x14ac:dyDescent="0.2">
      <c r="A267" s="4" t="s">
        <v>470</v>
      </c>
      <c r="B267" s="13" t="s">
        <v>471</v>
      </c>
      <c r="C267" s="13">
        <v>14306</v>
      </c>
      <c r="D267" s="2">
        <v>0</v>
      </c>
      <c r="E267" s="2">
        <v>1016</v>
      </c>
      <c r="F267" s="2">
        <v>684</v>
      </c>
      <c r="G267" s="2">
        <v>0</v>
      </c>
      <c r="H267" s="2">
        <v>4115.3599999999997</v>
      </c>
      <c r="I267" s="2">
        <v>20121.36</v>
      </c>
      <c r="J267" s="2">
        <v>2875.68</v>
      </c>
      <c r="K267" s="2">
        <v>1645.16</v>
      </c>
      <c r="L267" s="2">
        <v>2.0000000000436557E-2</v>
      </c>
      <c r="M267" s="2">
        <v>4520.8600000000006</v>
      </c>
      <c r="N267" s="2">
        <v>15600.5</v>
      </c>
    </row>
    <row r="268" spans="1:14" x14ac:dyDescent="0.2">
      <c r="A268" s="4" t="s">
        <v>472</v>
      </c>
      <c r="B268" s="13" t="s">
        <v>473</v>
      </c>
      <c r="C268" s="13">
        <v>14306</v>
      </c>
      <c r="D268" s="2">
        <v>0</v>
      </c>
      <c r="E268" s="2">
        <v>1016</v>
      </c>
      <c r="F268" s="2">
        <v>524.4</v>
      </c>
      <c r="G268" s="2">
        <v>0</v>
      </c>
      <c r="H268" s="2">
        <v>2350.9499999999998</v>
      </c>
      <c r="I268" s="2">
        <v>18197.350000000002</v>
      </c>
      <c r="J268" s="2">
        <v>2464.71</v>
      </c>
      <c r="K268" s="2">
        <v>1645.16</v>
      </c>
      <c r="L268" s="2">
        <v>142.9800000000032</v>
      </c>
      <c r="M268" s="2">
        <v>4252.8500000000031</v>
      </c>
      <c r="N268" s="2">
        <v>13944.5</v>
      </c>
    </row>
    <row r="269" spans="1:14" x14ac:dyDescent="0.2">
      <c r="A269" s="4" t="s">
        <v>474</v>
      </c>
      <c r="B269" s="13" t="s">
        <v>475</v>
      </c>
      <c r="C269" s="2">
        <v>11929</v>
      </c>
      <c r="D269" s="2">
        <v>200</v>
      </c>
      <c r="E269" s="2">
        <v>737</v>
      </c>
      <c r="F269" s="2">
        <v>425</v>
      </c>
      <c r="G269" s="2">
        <v>0</v>
      </c>
      <c r="H269" s="2">
        <v>2206.85</v>
      </c>
      <c r="I269" s="2">
        <v>15497.85</v>
      </c>
      <c r="J269" s="2">
        <v>1818.83</v>
      </c>
      <c r="K269" s="2">
        <v>1371.82</v>
      </c>
      <c r="L269" s="2">
        <v>397.70000000000073</v>
      </c>
      <c r="M269" s="2">
        <v>3588.3500000000004</v>
      </c>
      <c r="N269" s="2">
        <v>11909.5</v>
      </c>
    </row>
    <row r="270" spans="1:14" x14ac:dyDescent="0.2">
      <c r="A270" s="4" t="s">
        <v>476</v>
      </c>
      <c r="B270" s="13" t="s">
        <v>477</v>
      </c>
      <c r="C270" s="2">
        <v>13775</v>
      </c>
      <c r="D270" s="2">
        <v>0</v>
      </c>
      <c r="E270" s="2">
        <v>815</v>
      </c>
      <c r="F270" s="2">
        <v>716</v>
      </c>
      <c r="G270" s="2">
        <v>0</v>
      </c>
      <c r="H270" s="2">
        <v>1694.33</v>
      </c>
      <c r="I270" s="2">
        <v>17000.330000000002</v>
      </c>
      <c r="J270" s="2">
        <v>2209.09</v>
      </c>
      <c r="K270" s="2">
        <v>1584.14</v>
      </c>
      <c r="L270" s="2">
        <v>0.10000000000218279</v>
      </c>
      <c r="M270" s="2">
        <v>3793.3300000000027</v>
      </c>
      <c r="N270" s="2">
        <v>13207</v>
      </c>
    </row>
    <row r="271" spans="1:14" x14ac:dyDescent="0.2">
      <c r="A271" s="4" t="s">
        <v>478</v>
      </c>
      <c r="B271" s="13" t="s">
        <v>479</v>
      </c>
      <c r="C271" s="2">
        <v>14306</v>
      </c>
      <c r="D271" s="2">
        <v>0</v>
      </c>
      <c r="E271" s="2">
        <v>915</v>
      </c>
      <c r="F271" s="2">
        <v>836</v>
      </c>
      <c r="G271" s="2">
        <v>0</v>
      </c>
      <c r="H271" s="2">
        <v>1468.76</v>
      </c>
      <c r="I271" s="2">
        <v>17525.759999999998</v>
      </c>
      <c r="J271" s="2">
        <v>2321.3200000000002</v>
      </c>
      <c r="K271" s="2">
        <v>1645.2</v>
      </c>
      <c r="L271" s="2">
        <v>-0.26000000000203727</v>
      </c>
      <c r="M271" s="2">
        <v>3966.2599999999984</v>
      </c>
      <c r="N271" s="2">
        <v>13559.5</v>
      </c>
    </row>
    <row r="272" spans="1:14" x14ac:dyDescent="0.2">
      <c r="A272" s="4" t="s">
        <v>480</v>
      </c>
      <c r="B272" s="13" t="s">
        <v>520</v>
      </c>
      <c r="C272" s="2">
        <v>14306</v>
      </c>
      <c r="D272" s="2">
        <v>0</v>
      </c>
      <c r="E272" s="2">
        <v>915</v>
      </c>
      <c r="F272" s="2">
        <v>836</v>
      </c>
      <c r="G272" s="2">
        <v>0</v>
      </c>
      <c r="H272" s="2">
        <v>901.32</v>
      </c>
      <c r="I272" s="2">
        <v>16958.32</v>
      </c>
      <c r="J272" s="2">
        <v>2200.0500000000002</v>
      </c>
      <c r="K272" s="2">
        <v>1645.16</v>
      </c>
      <c r="L272" s="2">
        <v>0.11000000000058208</v>
      </c>
      <c r="M272" s="2">
        <v>3845.3200000000006</v>
      </c>
      <c r="N272" s="2">
        <v>13113</v>
      </c>
    </row>
    <row r="273" spans="1:16" x14ac:dyDescent="0.2">
      <c r="A273" s="4" t="s">
        <v>352</v>
      </c>
      <c r="B273" s="13" t="s">
        <v>353</v>
      </c>
      <c r="C273" s="2">
        <v>14306</v>
      </c>
      <c r="D273" s="2">
        <v>0</v>
      </c>
      <c r="E273" s="2">
        <v>915</v>
      </c>
      <c r="F273" s="2">
        <v>836</v>
      </c>
      <c r="G273" s="2">
        <v>0</v>
      </c>
      <c r="H273" s="2">
        <v>0</v>
      </c>
      <c r="I273" s="2">
        <v>16057</v>
      </c>
      <c r="J273" s="2">
        <v>2007.46</v>
      </c>
      <c r="K273" s="2">
        <v>1645.14</v>
      </c>
      <c r="L273" s="2">
        <v>0.3999999999996362</v>
      </c>
      <c r="M273" s="2">
        <v>3653</v>
      </c>
      <c r="N273" s="2">
        <v>12404</v>
      </c>
    </row>
    <row r="274" spans="1:16" x14ac:dyDescent="0.2">
      <c r="A274" s="4" t="s">
        <v>482</v>
      </c>
      <c r="B274" s="13" t="s">
        <v>483</v>
      </c>
      <c r="C274" s="2">
        <v>7152.9</v>
      </c>
      <c r="D274" s="2">
        <v>0</v>
      </c>
      <c r="E274" s="2">
        <v>457.5</v>
      </c>
      <c r="F274" s="2">
        <v>418</v>
      </c>
      <c r="G274" s="2">
        <v>0</v>
      </c>
      <c r="H274" s="2">
        <v>0</v>
      </c>
      <c r="I274" s="2">
        <v>8028.4</v>
      </c>
      <c r="J274" s="2">
        <v>1003.76</v>
      </c>
      <c r="K274" s="2">
        <v>822.58</v>
      </c>
      <c r="L274" s="2">
        <v>5.9999999999490683E-2</v>
      </c>
      <c r="M274" s="2">
        <v>1826.3999999999996</v>
      </c>
      <c r="N274" s="2">
        <v>6202</v>
      </c>
    </row>
    <row r="275" spans="1:16" s="12" customFormat="1" x14ac:dyDescent="0.2">
      <c r="A275" s="11"/>
      <c r="B275" s="16"/>
      <c r="C275" s="12" t="s">
        <v>39</v>
      </c>
      <c r="D275" s="12" t="s">
        <v>39</v>
      </c>
      <c r="E275" s="12" t="s">
        <v>39</v>
      </c>
      <c r="F275" s="12" t="s">
        <v>39</v>
      </c>
      <c r="G275" s="12" t="s">
        <v>39</v>
      </c>
      <c r="H275" s="12" t="s">
        <v>39</v>
      </c>
      <c r="I275" s="12" t="s">
        <v>39</v>
      </c>
      <c r="J275" s="12" t="s">
        <v>39</v>
      </c>
      <c r="K275" s="12" t="s">
        <v>39</v>
      </c>
      <c r="L275" s="12" t="s">
        <v>39</v>
      </c>
      <c r="M275" s="12" t="s">
        <v>39</v>
      </c>
      <c r="N275" s="12" t="s">
        <v>39</v>
      </c>
      <c r="O275" s="2"/>
      <c r="P275" s="2"/>
    </row>
    <row r="276" spans="1:16" x14ac:dyDescent="0.2">
      <c r="B276" s="13"/>
    </row>
    <row r="277" spans="1:16" x14ac:dyDescent="0.2">
      <c r="A277" s="10" t="s">
        <v>490</v>
      </c>
      <c r="B277" s="13"/>
    </row>
    <row r="278" spans="1:16" x14ac:dyDescent="0.2">
      <c r="A278" s="4" t="s">
        <v>491</v>
      </c>
      <c r="B278" s="13" t="s">
        <v>492</v>
      </c>
      <c r="C278" s="2">
        <v>29714</v>
      </c>
      <c r="D278" s="2">
        <v>0</v>
      </c>
      <c r="E278" s="2">
        <v>1074.48</v>
      </c>
      <c r="F278" s="2">
        <v>723.8</v>
      </c>
      <c r="G278" s="2">
        <v>0</v>
      </c>
      <c r="H278" s="2">
        <v>0</v>
      </c>
      <c r="I278" s="2">
        <v>31512.28</v>
      </c>
      <c r="J278" s="2">
        <v>5414.16</v>
      </c>
      <c r="K278" s="2">
        <v>3417.08</v>
      </c>
      <c r="L278" s="2">
        <v>0.04</v>
      </c>
      <c r="M278" s="2">
        <v>8831.2800000000007</v>
      </c>
      <c r="N278" s="2">
        <v>22681</v>
      </c>
    </row>
    <row r="279" spans="1:16" s="12" customFormat="1" x14ac:dyDescent="0.2">
      <c r="A279" s="11"/>
      <c r="B279" s="16"/>
      <c r="C279" s="12" t="s">
        <v>39</v>
      </c>
      <c r="D279" s="12" t="s">
        <v>39</v>
      </c>
      <c r="E279" s="12" t="s">
        <v>39</v>
      </c>
      <c r="F279" s="12" t="s">
        <v>39</v>
      </c>
      <c r="G279" s="12" t="s">
        <v>39</v>
      </c>
      <c r="H279" s="12" t="s">
        <v>39</v>
      </c>
      <c r="I279" s="12" t="s">
        <v>39</v>
      </c>
      <c r="J279" s="12" t="s">
        <v>39</v>
      </c>
      <c r="K279" s="12" t="s">
        <v>39</v>
      </c>
      <c r="L279" s="12" t="s">
        <v>39</v>
      </c>
      <c r="M279" s="12" t="s">
        <v>39</v>
      </c>
      <c r="N279" s="12" t="s">
        <v>39</v>
      </c>
    </row>
    <row r="280" spans="1:16" x14ac:dyDescent="0.2">
      <c r="B280" s="13"/>
    </row>
    <row r="281" spans="1:16" s="12" customFormat="1" x14ac:dyDescent="0.2">
      <c r="A281" s="14"/>
      <c r="B281" s="16"/>
      <c r="C281" s="12" t="s">
        <v>493</v>
      </c>
      <c r="D281" s="12" t="s">
        <v>493</v>
      </c>
      <c r="E281" s="12" t="s">
        <v>493</v>
      </c>
      <c r="F281" s="12" t="s">
        <v>493</v>
      </c>
      <c r="G281" s="12" t="s">
        <v>493</v>
      </c>
      <c r="H281" s="12" t="s">
        <v>493</v>
      </c>
      <c r="I281" s="12" t="s">
        <v>493</v>
      </c>
      <c r="J281" s="12" t="s">
        <v>493</v>
      </c>
      <c r="K281" s="12" t="s">
        <v>493</v>
      </c>
      <c r="L281" s="12" t="s">
        <v>493</v>
      </c>
      <c r="M281" s="12" t="s">
        <v>493</v>
      </c>
      <c r="N281" s="12" t="s">
        <v>493</v>
      </c>
    </row>
    <row r="282" spans="1:16" x14ac:dyDescent="0.2">
      <c r="B282" s="13"/>
    </row>
    <row r="283" spans="1:16" x14ac:dyDescent="0.2">
      <c r="C283" s="2" t="s">
        <v>0</v>
      </c>
      <c r="D283" s="2" t="s">
        <v>0</v>
      </c>
      <c r="E283" s="2" t="s">
        <v>0</v>
      </c>
      <c r="F283" s="2" t="s">
        <v>0</v>
      </c>
      <c r="G283" s="2" t="s">
        <v>0</v>
      </c>
      <c r="H283" s="2" t="s">
        <v>0</v>
      </c>
      <c r="I283" s="2" t="s">
        <v>0</v>
      </c>
      <c r="J283" s="2" t="s">
        <v>0</v>
      </c>
      <c r="K283" s="2" t="s">
        <v>0</v>
      </c>
      <c r="M283" s="2" t="s">
        <v>0</v>
      </c>
      <c r="N283" s="2" t="s">
        <v>0</v>
      </c>
    </row>
    <row r="284" spans="1:16" x14ac:dyDescent="0.2">
      <c r="A284" s="4" t="s">
        <v>0</v>
      </c>
      <c r="B284" s="2" t="s">
        <v>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</sheetData>
  <mergeCells count="4">
    <mergeCell ref="B1:C1"/>
    <mergeCell ref="B2:H2"/>
    <mergeCell ref="B3:H3"/>
    <mergeCell ref="B4:H4"/>
  </mergeCells>
  <conditionalFormatting sqref="A1:B2 A10:B20 A24:B27 A31:B54 A59:B70 A74:B79 A96:B118 A122:B143 A146:B151 A155:B156 A160:B202 A206:B230 A233:B272 C11 C19:C20 C79 C142:C143 C183 C202 C230 C272 M6:XFD6 I32:N55 I234:N274 A4:B4 A3 A80:C95 O21:XFD278 A55:H55 D32:H54 A273:H274 D234:H272 D1:XFD1 D31:N31 D233:N233 A7:XFD9 A6:K6 D10:XFD20 D24:N27 D59:N70 D122:N143 D146:N151 D155:N156 D160:N202 D206:N230 A21:N23 A28:N30 A56:N58 A71:N73 D74:N118 A119:N121 A144:N145 A152:N154 A157:N159 A203:N205 A231:N232 A275:N278 A279:XFD1048576 A5:XFD5 I2:XFD4">
    <cfRule type="cellIs" dxfId="39" priority="6" operator="lessThan">
      <formula>0</formula>
    </cfRule>
  </conditionalFormatting>
  <conditionalFormatting sqref="C17:C18">
    <cfRule type="cellIs" dxfId="38" priority="5" operator="lessThan">
      <formula>0</formula>
    </cfRule>
  </conditionalFormatting>
  <conditionalFormatting sqref="C69:C70 C59">
    <cfRule type="cellIs" dxfId="37" priority="4" operator="lessThan">
      <formula>0</formula>
    </cfRule>
  </conditionalFormatting>
  <conditionalFormatting sqref="C118">
    <cfRule type="cellIs" dxfId="36" priority="3" operator="lessThan">
      <formula>0</formula>
    </cfRule>
  </conditionalFormatting>
  <conditionalFormatting sqref="C229">
    <cfRule type="cellIs" dxfId="35" priority="2" operator="lessThan">
      <formula>0</formula>
    </cfRule>
  </conditionalFormatting>
  <conditionalFormatting sqref="L6">
    <cfRule type="cellIs" dxfId="34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</dc:creator>
  <cp:lastModifiedBy>Hogar Cabañas</cp:lastModifiedBy>
  <dcterms:created xsi:type="dcterms:W3CDTF">2021-12-08T16:56:32Z</dcterms:created>
  <dcterms:modified xsi:type="dcterms:W3CDTF">2023-10-05T17:33:54Z</dcterms:modified>
</cp:coreProperties>
</file>